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6835" windowHeight="11820" activeTab="0"/>
  </bookViews>
  <sheets>
    <sheet name="ZBIRNO" sheetId="1" r:id="rId1"/>
  </sheets>
  <definedNames/>
  <calcPr fullCalcOnLoad="1"/>
</workbook>
</file>

<file path=xl/sharedStrings.xml><?xml version="1.0" encoding="utf-8"?>
<sst xmlns="http://schemas.openxmlformats.org/spreadsheetml/2006/main" count="387" uniqueCount="219">
  <si>
    <t>I. OPREMANJE BUNARA BS-4/1 i BS-4/2 I IZGRADNJA POVEZNOG CEVOVODA</t>
  </si>
  <si>
    <t>Količina</t>
  </si>
  <si>
    <t>Broj</t>
  </si>
  <si>
    <t>Naziv pozicije</t>
  </si>
  <si>
    <t>UKUPNO
(din)</t>
  </si>
  <si>
    <t>GEODETSKI RADOVI</t>
  </si>
  <si>
    <t>ZEMLJANI RADOVI</t>
  </si>
  <si>
    <t>TESARSKI RADOVI</t>
  </si>
  <si>
    <t>BETONSKI RADOVI</t>
  </si>
  <si>
    <t>Izrada betonskih ankernih blokova na mestima promene pravca cevovoda i ograncima</t>
  </si>
  <si>
    <t>INSTALATERSKI I MONTAŽERSKI RADOVI</t>
  </si>
  <si>
    <t xml:space="preserve"> - fazonski komadi DN100 za NP10, sa svim
zaptivnim i spojnim priborom</t>
  </si>
  <si>
    <t xml:space="preserve"> - čelične cevi DN100 za NP10, sa ravnim
prirubnicama
L = 2 x (1,40 + 4,05)</t>
  </si>
  <si>
    <t>kom</t>
  </si>
  <si>
    <t xml:space="preserve"> - armature sa svim spojnim i zaptivnim
priborom</t>
  </si>
  <si>
    <t>5.6</t>
  </si>
  <si>
    <t>- fazonski komadi DN100 za NP10</t>
  </si>
  <si>
    <t>- armature DN100 za NP10</t>
  </si>
  <si>
    <t>5.7</t>
  </si>
  <si>
    <t>1.1</t>
  </si>
  <si>
    <t>1.2</t>
  </si>
  <si>
    <t>2.1</t>
  </si>
  <si>
    <t>3.1</t>
  </si>
  <si>
    <t>4.1</t>
  </si>
  <si>
    <t>5.1</t>
  </si>
  <si>
    <t>OSTALI RADOVI</t>
  </si>
  <si>
    <t>6.1</t>
  </si>
  <si>
    <t>6.2</t>
  </si>
  <si>
    <t>Ukupno ostali radovi</t>
  </si>
  <si>
    <t>m</t>
  </si>
  <si>
    <t>5.5</t>
  </si>
  <si>
    <t>5.4</t>
  </si>
  <si>
    <t>5.3</t>
  </si>
  <si>
    <t>5.2</t>
  </si>
  <si>
    <t>4.2</t>
  </si>
  <si>
    <t>4.3</t>
  </si>
  <si>
    <t>4.4</t>
  </si>
  <si>
    <r>
      <t>m</t>
    </r>
    <r>
      <rPr>
        <vertAlign val="superscript"/>
        <sz val="11"/>
        <color indexed="8"/>
        <rFont val="Calibri"/>
        <family val="2"/>
      </rPr>
      <t>3</t>
    </r>
  </si>
  <si>
    <t>m2</t>
  </si>
  <si>
    <r>
      <t>m</t>
    </r>
    <r>
      <rPr>
        <vertAlign val="superscript"/>
        <sz val="11"/>
        <color indexed="8"/>
        <rFont val="Calibri"/>
        <family val="2"/>
      </rPr>
      <t>2</t>
    </r>
  </si>
  <si>
    <t>pauš</t>
  </si>
  <si>
    <t>2.2</t>
  </si>
  <si>
    <t>2.3</t>
  </si>
  <si>
    <t>2.4</t>
  </si>
  <si>
    <t>2.5</t>
  </si>
  <si>
    <t>2.1.1</t>
  </si>
  <si>
    <t>2.1.2</t>
  </si>
  <si>
    <t>2.1.3</t>
  </si>
  <si>
    <t>1</t>
  </si>
  <si>
    <t>2</t>
  </si>
  <si>
    <t>3</t>
  </si>
  <si>
    <t>4</t>
  </si>
  <si>
    <t>5</t>
  </si>
  <si>
    <t>6</t>
  </si>
  <si>
    <t>II. UREĐENJE LOKALITETA BUNARA</t>
  </si>
  <si>
    <t xml:space="preserve">Jed.
mere
</t>
  </si>
  <si>
    <t>Jed. cena
(din)</t>
  </si>
  <si>
    <t>5.1.1</t>
  </si>
  <si>
    <t>Ukupno instalatersko montažni radovi</t>
  </si>
  <si>
    <t>5.1.2</t>
  </si>
  <si>
    <t>REKAPITULACIJA</t>
  </si>
  <si>
    <t>Izrada zaštitne ograde od žičanog pletiva sa okcima 8cm x 8 cm, od žice debljine 2,2 mm. Visina žičanog pletiva, mereno od tla, iznosi 1,7 m. Iznad pletene žice postavlja se dva reda bodljikave žice. Ograda se vezuje za armirano betonske stubove visine 12cm x 12 cm dužine 3 m, ugrađene u temeljnu stopu od betona MB20 do dubine 0,80 m. Visina stubova iznad zemlje je 2,20 m.
Obračun po m’ ograde.</t>
  </si>
  <si>
    <t>Pre početka radova na iskopu potrebno je obeležiti trasu cevovoda sa svim potrebnim elementima</t>
  </si>
  <si>
    <t>Geodetsko snimanje i kartiranje izvedenog stanja</t>
  </si>
  <si>
    <t>Mašinski iskop kanala - rov širine 1,0 m, dubine 1,40 m, za polaganje priklučnog cevovoda bunara sa tranzitnim cevovodom za polaganje priklučnog cevovoda.
(532 x 1,0 x 1,4) + 75,0 x 2,36 x 1,0</t>
  </si>
  <si>
    <t>Proširenje i produbljivanje rova na mestima mernih šahtova.
2 x (1,40 x 0,40 x 1,40 + 1,40 x 1,40 x0,45)</t>
  </si>
  <si>
    <t>Ručni iskop kanala - rov širine 1,0 m, dubine 2,36 m, za polaganje priključnog cevovoda bunara sa tranzitnim cevovodom za polaganje priklučnog cevovoda, na mestu ukrštanja sa gasovodom i naftovodom.
(3 x 4 x 1,0 x 2,36) + 4 x 0,8 x 2,0</t>
  </si>
  <si>
    <t>Transport viška materijala iz iskopa na deponiju, udaljenu do 5 km, koju odredi nadzorni organ. U jediničnu cenu pozicije ulazi utovar, transport, istovar i grubo planiranje istovarenog materijala na deponiji.
Obračun po m3.</t>
  </si>
  <si>
    <t>Zatrpavanje rova probranom zemljom iz iskopa u slojevima od po 20 cm, sa nabijanjem do potrebne zbijenosti kao kod okolnog zemljišta. Kao materijal za nasipanje ne dolazi u obzir materijal organskog porekla, šut, kamenje i slično. U završnom sloju debljine 20 cm izvršiti humuziranje rova. Zatrpavanje izvršiti prema tehničkim propisima za tu vrstu radova.
Obračun po m3</t>
  </si>
  <si>
    <t>Razupiranje rova Prilikom iskopa, rov odmah razupirati dvostrano, zdravom građom radi obezbeđenja bezbednog rada u rovu. Jediničnom cenom je obuhvaćena oplata, postavljanje i demontaža. U svemu prema važećim propisima za ovu vrstu radova.
Obračun po m2 razuprtog rova
682 x 1, 40 x 2</t>
  </si>
  <si>
    <t>Izrada revizionog šahta spoljnih dimenzija 210 x 180 x 265 cm, debljine zidova T = 15 cm od armiranog betona MB30u svemu prema nacrtima iz priloga Radovi obuhvataju pripremu i ugradnju betona, pripremu i ugradnju armature, sve sa nabavkom i dopremom materijala, ugradnju penjalica i okvira poklopca šahta, izradu postavljanje i skidanje oplate.
Obračun po m3 betona ugrađenog u šahtove.
2 x 180 x 210 x 0,15 + 2 x 210 x 235 x 0,15
+ 2 x 150 x 235 x 0,15 – 0,15 x 0,62 x 3,14/4</t>
  </si>
  <si>
    <t>Zaštitni čelični cevovod. Nabavka, transport i montaža čeličnih cevi, s=5mm, za izradu zaštitnog cevovoda ispod seoskog puta DN250, sa svim spojnim i zaptivnim materijalom.</t>
  </si>
  <si>
    <t>Ø 100</t>
  </si>
  <si>
    <t>Ø 150</t>
  </si>
  <si>
    <t>UKUPNO:</t>
  </si>
  <si>
    <t>Oznake cevovoda. Nabavka, transport i ugradnja tipskih oznaka cevovoda VODOVODA</t>
  </si>
  <si>
    <t>IV. PREDRAČUN TROŠKOVA ZA IZRADU BATERIJE BUNARA BS-4/1 I BS-4/2</t>
  </si>
  <si>
    <t>TROŠKOVI TRANSPORTA I PRIPREMNO-ZAVRŠNIH RADOVA</t>
  </si>
  <si>
    <t>Ukupno zajednički troškovi transporta i
pripremno-završnih radova</t>
  </si>
  <si>
    <t>Nabavka, priprema, transport i ugradnja
bunarske konstrukcije</t>
  </si>
  <si>
    <t>2.4.1</t>
  </si>
  <si>
    <t>Izolacija eksploatacione kolone</t>
  </si>
  <si>
    <t>2.6</t>
  </si>
  <si>
    <t>UKUPNO ZA IZRADU BUNARA BS-4/1</t>
  </si>
  <si>
    <t>2.7</t>
  </si>
  <si>
    <t>2.8</t>
  </si>
  <si>
    <t>2.9</t>
  </si>
  <si>
    <t>2.10</t>
  </si>
  <si>
    <t>2.11</t>
  </si>
  <si>
    <t>2.12</t>
  </si>
  <si>
    <t>Transport bušaćeg postrojenja, alata i
materijala za ugradnju u dva bunara,
montaža i demontaža bušaćeg postrojenja</t>
  </si>
  <si>
    <t>h</t>
  </si>
  <si>
    <t>3.5</t>
  </si>
  <si>
    <t>3.6</t>
  </si>
  <si>
    <t>3.7</t>
  </si>
  <si>
    <t>3.8</t>
  </si>
  <si>
    <t>3.11</t>
  </si>
  <si>
    <t>3.10</t>
  </si>
  <si>
    <t>3.9</t>
  </si>
  <si>
    <t>UKUPNO ZA IZRADU BUNARA BS-4/2</t>
  </si>
  <si>
    <t>3.4</t>
  </si>
  <si>
    <t>3.2</t>
  </si>
  <si>
    <t>3.3</t>
  </si>
  <si>
    <t>IZRADA BUNARA BS-4/1 DUBINE 130 m</t>
  </si>
  <si>
    <t>OPREMANJE BUNARA BS-4/1 I BS-4/2 I IZGRADNJA POVEZNOG CEVOVODA</t>
  </si>
  <si>
    <t>UREĐENJE LOKALITETA BUNARA</t>
  </si>
  <si>
    <t>PRIKLJUČNI CEVOVOD</t>
  </si>
  <si>
    <t>BATERIJE BUNARA BS-4/1 I BS-4/2</t>
  </si>
  <si>
    <t>Pre početka radova na iskopu potrebno je
obeležiti trasu cevovoda sa svim potrebnim elementima i objektima unutar lokaliteta bunara.</t>
  </si>
  <si>
    <t>Ukupno Geodetski radovi</t>
  </si>
  <si>
    <t>Ručni iskop zemlje II i III kategorije sa odlaganjem iskopanog materijala na 1 m od ivice otkopa – rova, planiranjem i ravnanjem dna iskopa.
Obračun po m3.</t>
  </si>
  <si>
    <t>Posteljica ploča bunarskih platoa i temelja
bunarskih glava.
2 x (4,0 x 4,0 x (0,10 + 0,05 + 0,20) +
+ (1,382 – 0,282) x 74 x 0,40)</t>
  </si>
  <si>
    <t>Kanal - rov širine 1,0 m, dubine 1,40 m, za polaganje spojnih cevovoda bunara sa poveznim cevovodom i za polaganje poveznog cevovoda.
(2 x 8.0 x 1.4) x 1,0 x 1,40</t>
  </si>
  <si>
    <r>
      <t>Izrada peščane posteljice debljine 10 cm u rovu za polaganje cevovoda, sa planiranjem i zbijanjem. Radovi obuhvataju nabavku i dopremanje peska na gradilište i ugrađivanje peska u posteljicu.
Obračun po m</t>
    </r>
    <r>
      <rPr>
        <vertAlign val="superscript"/>
        <sz val="11"/>
        <color indexed="8"/>
        <rFont val="Calibri"/>
        <family val="2"/>
      </rPr>
      <t>3</t>
    </r>
    <r>
      <rPr>
        <sz val="11"/>
        <color theme="1"/>
        <rFont val="Calibri"/>
        <family val="2"/>
      </rPr>
      <t xml:space="preserve"> ugrađenog peska.
(2 x 8) x 1,0 x 0,10</t>
    </r>
  </si>
  <si>
    <t>Izrada šljunčanog tamponskog sloja u temelju ploča bunarskih platoa i mernih šahtova. Radovi obuhvataju nabavku i transport šljunka do gradilišta i njegovo ugrađivanje.
Obračun po m3 ugrađenog šljunka.
2 x(4,0 x 4,0 x 0,20 + 1,4 x 1,4 x 0,15)</t>
  </si>
  <si>
    <t>Ukupno zemljani radovi</t>
  </si>
  <si>
    <r>
      <t>Razupiranje rova Prilikom iskopa, rov odmah razupirati dvostrano, zdravom građom radi obezbeđenja bezbednog rada u rovu. Jediničnom cenom je obuhvaćena oplata, postavljanje i demontaža. U svemu prema važećim propisima za ovu vrstu radova.
Obračun po m</t>
    </r>
    <r>
      <rPr>
        <vertAlign val="superscript"/>
        <sz val="11"/>
        <color indexed="8"/>
        <rFont val="Calibri"/>
        <family val="2"/>
      </rPr>
      <t>2</t>
    </r>
    <r>
      <rPr>
        <sz val="11"/>
        <color theme="1"/>
        <rFont val="Calibri"/>
        <family val="2"/>
      </rPr>
      <t xml:space="preserve"> razuprtog rova
(2 x 8) x 1, 40 x 2</t>
    </r>
  </si>
  <si>
    <t>Ukupno tesarski radovi</t>
  </si>
  <si>
    <r>
      <t>Izrada betonske posteljice od nabijenog betona MB 15, debljine 5 cm, armirano betonske ploče paltoa bunara.
Obračun po m</t>
    </r>
    <r>
      <rPr>
        <vertAlign val="superscript"/>
        <sz val="11"/>
        <color indexed="8"/>
        <rFont val="Calibri"/>
        <family val="2"/>
      </rPr>
      <t>3</t>
    </r>
    <r>
      <rPr>
        <sz val="11"/>
        <color theme="1"/>
        <rFont val="Calibri"/>
        <family val="2"/>
      </rPr>
      <t xml:space="preserve"> ugrađenog betona
2 x 4,0 x 4,0 x 0,05</t>
    </r>
  </si>
  <si>
    <r>
      <t>Izrada armiranobetonske ploče platoa bunara dimenzija 4,0 x 4,0 m, debljine 10 – 15 cm (prosečno 13 cm) betonom MB30 obostano armiranim mrežastom armaturom Q335. Radovi obuhvataju nabavku i dopremu materijala i kompletnu izradu i ugrađivanje armature i betona, sa propisanim negovanjem betona.
Obračun po m</t>
    </r>
    <r>
      <rPr>
        <vertAlign val="superscript"/>
        <sz val="11"/>
        <color indexed="8"/>
        <rFont val="Calibri"/>
        <family val="2"/>
      </rPr>
      <t>3</t>
    </r>
    <r>
      <rPr>
        <sz val="11"/>
        <color theme="1"/>
        <rFont val="Calibri"/>
        <family val="2"/>
      </rPr>
      <t xml:space="preserve"> ugrađenog betona
2 x (4,0 x 4,0) x 0,13</t>
    </r>
  </si>
  <si>
    <r>
      <t>Izrada armiranobetonskog mernog šahta sploljašnijih dimenzija 1,40x1,40, od armiranog betona MB30u svemu prema nacrtima iz priloga Radovi obuhvataju pripremu i ugradnju betona, pripremu i ugradnju armature, sve sa nabavkom i dopremom materijala, ugradnju penjalica i okvira poklopca šahta, izradu postavljanje i skidanje oplate.
Obračun po m</t>
    </r>
    <r>
      <rPr>
        <vertAlign val="superscript"/>
        <sz val="11"/>
        <color indexed="8"/>
        <rFont val="Calibri"/>
        <family val="2"/>
      </rPr>
      <t>3</t>
    </r>
    <r>
      <rPr>
        <sz val="11"/>
        <color theme="1"/>
        <rFont val="Calibri"/>
        <family val="2"/>
      </rPr>
      <t xml:space="preserve"> betona ugrađenog u šahtove.
(1,00 x 1,00 x (0,15 + 0,20) + (2 x 1,40 + 2
x 1,00) x 0,20 x 2,00) x 2</t>
    </r>
  </si>
  <si>
    <t>Ukupno betonski radovi</t>
  </si>
  <si>
    <t>Nabavka i montaža podvodne bunarske pumpe SP46-6N sa motorom (GRUNDFOS) ili druge pumpe sličnih karakteristika.
Q = 37.3 m3/h, H = 59 m, N = 11kW
Uz pumpni agregat isporučiti i 50 m ugrađenog kabla, sondu za zaštitu od rada na suvo i svu prateću opremu i tehničku dokumentaciju.
Obračun po komadu pumpe.
2 radne i jedna rezervna.
2 x 1 +1</t>
  </si>
  <si>
    <t>Nabavka i instalacija uređaja za frekventnu regulaciju rada pumpe. „Dunfoss“ ili drugi sličnih karakteristika.
Obračun po komadu instalisanog regulatora.
2 x 1</t>
  </si>
  <si>
    <t>Nabavka pet kolona potisnog cevovoda DN65 (DIN 2463) dužine po 5 m sa ravnim prirubnicama D = 185 mm (DIN 2663) od čeličnih cevi zaštićenih od korozije, montaža potisnog cevovoda unutar bunarske konstrukcije. U cenu su uračunati i centralizatori, sav vezni i zaptivni materijal i sve radnje i oprema potrebna za spuštanje pumpe u bunar.
Obračun po m’ ugrađene cevi.
2 x 25,0</t>
  </si>
  <si>
    <t>Izrada i ugrađivanje u betonsku podlogu
bunarske glave prema datom detalju, sa
otvorima za kabel, za sondu za merenje nivoa, ventilacionim otvorom i lulom za ventilaciju, sa antikorozivnom zaštitom. Obračun po komadu ugarđene bunarske glave.</t>
  </si>
  <si>
    <t>Nabavka i montaža čeličnih cevi DN100,
s=5mm, fazonskih komada i armatura za
izradu potisnog cevovoda od glave bunara do mernog šahta.</t>
  </si>
  <si>
    <t>Ukupno instalaterski i montažerski
radovi</t>
  </si>
  <si>
    <t>Nabavka i ugradnja poklopca bunara izrađenog od poliestera , ojačanog staklenim vlaknima sa termoizolacijom, osnovnih dimenzija kao u prilogu br. 3. prema specifikaciji proizvođača 
- ICA servis Subotica ili "ekvivalentno". Jediničnom cenom obuhvaćene su i šarke za povezivanje sa pločom, kao i brava za zaključavanje poklopca.</t>
  </si>
  <si>
    <t>Nabavka, transport i montaža LG šaht poklopaca prema JUS-u M.J6.226, sa ramom, za opterećenje do 250KN. Poklopci se ugrađuju na merne šahtove
Obračun po komadu ugrađenog poklopca</t>
  </si>
  <si>
    <t xml:space="preserve">Zatrpavanje rova probranom zemljom iz iskopa u slojevima od po 20 cm, sa nabijanjem do potrebne zbijenosti kao kod okolnog zemljišta. Kao materijal za nasipanje ne dolazi u obzir materijal organskog porekla, šut, kamenje i slično. U završnom sloju debljine 20 cm izvršiti humuziranje rova. Zatrpavanje izvršiti prema tehničkim propisima za tu vrstu radova. Obračun po m3
(2 x 8 ) x 0,90 x 1,0 </t>
  </si>
  <si>
    <t>red. prirubnica XR 100/65, m=6,5 kg</t>
  </si>
  <si>
    <t xml:space="preserve">OP 100/100, m=20,80kg </t>
  </si>
  <si>
    <t>LP4 100, m=11,90 kg</t>
  </si>
  <si>
    <t>LS4 100, m=26,0kg</t>
  </si>
  <si>
    <t>slepa prirubnica ZP 100, m=6,00 kg pripremljena za montažu slavine za uzorkovanje i manometra sa navojnim priključcima ND13</t>
  </si>
  <si>
    <t>T komad DN13, čelični pocinkovan</t>
  </si>
  <si>
    <t>kuglasta slavina DN13</t>
  </si>
  <si>
    <t>slavina za uzorkovanje ND13</t>
  </si>
  <si>
    <t>manometar za opseg merenja 0-10bar</t>
  </si>
  <si>
    <t>Merni šaht - Nabavka i montaža fazonskih
komada i armatura u mernom šahtu sa svim zaptivnim i spojnim priborom</t>
  </si>
  <si>
    <t>Povratni ventil DN100 za NP10 za
horizontalno ugrađivanje</t>
  </si>
  <si>
    <t>SP 100 , L=800mm, m=23kg</t>
  </si>
  <si>
    <t>MDK DN100, m=14,1kg</t>
  </si>
  <si>
    <t>merač protoka EMP100 DN100, Tehnomatik, Beograd ili drugi sličnih karakteristika, sa transmiterom, pokazivanjem trenutnog proticaja i sumatorom</t>
  </si>
  <si>
    <t>Povezni cevovod. Nabavka i montaža čeličnih cevi, s=5 mm, fazonskih komada i armatura za izradu poveznog cevovoda do tranzitnog cevovoda DN150, sa svim spojnim i zaptivnim materijalom.</t>
  </si>
  <si>
    <t>čelične cevi DN100, NP10 sa ravnim
prirubnicama, zaštićene od korozije
premazima atestiranim za vodu za piće
L=26 m</t>
  </si>
  <si>
    <t>čelične cevi DN200, NP10 sa ravnim
prirubnicama, zaštićene od korozije
premazima atestiranim za vodu za piće
L=8 m</t>
  </si>
  <si>
    <t>LP4 DN100, m=11,9 kg</t>
  </si>
  <si>
    <t>RP 150/100, m=18,6 kg (čvor 7)</t>
  </si>
  <si>
    <t>OP 200/100, m= 43,0 kg (čvor 7)</t>
  </si>
  <si>
    <t>LP4 DN150, m= 31,0 kg (čvor 6)</t>
  </si>
  <si>
    <t>Izrada priklučnog šahta spoljašnijih dimenzija 230 x 230 x 205, debljine zidova 15 cm od armiranog betona MB30u svemu prema nacrtima iz priloga Radovi obuhvataju pripremu i ugradnju betona, pripremu i ugradnju armature, sve sa nabavkom i dopremom materijala, ugradnju penjalica i okvira poklopca šahta, izradu postavljanje i skidanje oplate.
Obračun po m3 betona ugrađenog u šahtove.
2,3 x 2,3 x 0,15 x 2 + 2 x 2,3 x 2,06 x 0,15 +
2,0 x 2,06 x 0,15 – 0,6 x 0,6 x 3,14 /4 x 0,15</t>
  </si>
  <si>
    <t>Pripremno-završni radovi: iskop dva
bazena za smeštaj i održavanje radnog
fluida za bušenje, čišćenje i odvoz
nabušenog materijala, dovođenje radilišta u prvobitno stanje po završetku radova</t>
  </si>
  <si>
    <r>
      <t>Bušenje i ugradnja uvodne kolone Ø 900
mm do 6,0 m u svemu prema poziciji.
Obračun po m</t>
    </r>
    <r>
      <rPr>
        <sz val="11"/>
        <color indexed="8"/>
        <rFont val="Calibri"/>
        <family val="2"/>
      </rPr>
      <t>'</t>
    </r>
  </si>
  <si>
    <t>Bušenje kanala bušotine prečnika Ø 820
mm u intervalu od 6,0 - 132,0 m reversnim načinom ispiranja nabušenog materijala uz primenu čiste vode,
Obračun po m'</t>
  </si>
  <si>
    <t>Karotažna merenja sa četiri operacije
(SEO, SP, G, T) u intervalu od 0,0 -
140,0 m u svemu prema poziciji 7.4.2
Obračun po m'</t>
  </si>
  <si>
    <t>* taložnik Ø 273 mm od 130,0 - 125,0 m
Obračun po m'</t>
  </si>
  <si>
    <t>* filter Ø 273 mm (osnovna cev debljine
zida 7,1 mm) tip “slotirani”, u intervalu
od 125,0 - 112,0 m
Obračun po m'</t>
  </si>
  <si>
    <t>* eksploataciona čelična kolona Ø 273
mm, spiralno varena, debljina stenke 7,1 mm, u intervalu od 112,0 - 40,5 m.
Obračun po m'</t>
  </si>
  <si>
    <t>* eksploataciona kolona Ø 323,9 mm
spiralno varena, debljina zida stenke
7,14 mm, u intervalu od 40 - +0,5 m.
Obračun po m'</t>
  </si>
  <si>
    <t>* redukcija-prelaz Ø 273 / 323 mm dužine 0,5 m
Obračun po komadu</t>
  </si>
  <si>
    <t>* centralizeri Ø 273 / 800 mm i Ø 323 /
800 mm
Obračun po komadu</t>
  </si>
  <si>
    <t>2.4.2</t>
  </si>
  <si>
    <t>2.4.3</t>
  </si>
  <si>
    <t>2.4.4</t>
  </si>
  <si>
    <t>2.4.5</t>
  </si>
  <si>
    <t>2.4.6</t>
  </si>
  <si>
    <t>Nabavka, transport, priprema i ugradnja
filterskog zasipa od separisanog
kvarcnog granulata krupnoće d = 1-3
mm u intervalu od 132,0 - 107,0 m, u
svemu prema poziciji
Obračun po m'</t>
  </si>
  <si>
    <t>* nabavka, transport i ugradnja tampona
od prefabrikovane sušene gline sa
svojstvima bubrenja ,u prstenasti
prostor, 107,0 - 99,0 m
Obračun po m'</t>
  </si>
  <si>
    <t>2.6.1</t>
  </si>
  <si>
    <t>2.6.2</t>
  </si>
  <si>
    <t>* nabavka, transport i ugradnja građevinskog šljunka u međuprostor od
99,0 - 0,0 m,
Obračun po m'</t>
  </si>
  <si>
    <t>Razrada bunara “air-lift” sistemom
duplim pakerom po segmentima silaznim i uzlaznim postupkom do izbistrenja u svakom segmentu.
Obračun po času</t>
  </si>
  <si>
    <t>Testiranje bunara sa tri različita kapaciteta. Kontrola kapaciteta i sadržaja peska u vodi tokom testiranja bunara vrši se “Tompsonovim” prelivom.
Obračun po času</t>
  </si>
  <si>
    <t>Reometrija-merenje protoka i kalipera u bunaru.
Obračun po m'</t>
  </si>
  <si>
    <t>Uzorkovanje vode i izrada analize obima
“V”.  Obračun po analizi</t>
  </si>
  <si>
    <t>Izrada i postavljanje sigurnosne bunarske kape.
Obračun po komadu</t>
  </si>
  <si>
    <t>Izrada izveštaja o rezultatima geoloških
istraživanjia.
Obračun po komadu</t>
  </si>
  <si>
    <t>Bušenje i ugradnja uvodne kolone (po
potrebi) Ø 900 mm do 6,0 m
Obračun po m'</t>
  </si>
  <si>
    <t>Bušenje kanala bušotine prečnika Ø 820 mm u intervalu od 6,0 - 82,0 m reversnim načinom ispiranja nabušenog materijala uz primenu čiste vode.
Obračun po m'</t>
  </si>
  <si>
    <t>* taložnik Ø 273 mm od 80,0 - 75,0 m
Obračun po m'</t>
  </si>
  <si>
    <t>* filter Ø 273 mm (osnovna cev debljine
zida 7,1 mm) tip “slotirani”, u intervalu od 75,0 - 62,5 m
Obračun po m'</t>
  </si>
  <si>
    <t>* eksploataciona čelična kolona Ø 273 mm, spiralno varena, debljina stenke 7,1 mm, u intervalu od 62,5 - 40,5 m
Obračun po m'</t>
  </si>
  <si>
    <t>* redukcija-prelaz Ø 273 / 323 mm dužine 0,5 m 
Obračun po komadu</t>
  </si>
  <si>
    <t>* eksploataciona kolona Ø 323,9 mm
spiralno varena, debljina zida stenke 7,14 mm, u intervalu od 40 - +0,5 m.
Obračun po m'</t>
  </si>
  <si>
    <t>* centralizeri Ø 273 / 800 mm i Ø 323 / 800 mm
Obračun po komadu</t>
  </si>
  <si>
    <t>Nabavka, transport, priprema i ugradnja
filterskog zasipa od separisanog kvarcnog granulata krupnoće d = 1-3 mm u intervalu od 82,0 - 57,5 m,
Obračun po m'</t>
  </si>
  <si>
    <t>* nabavka, transport i ugradnja tampona od prefabrikovane sušene gline sa svojstvima bubrenja, u prstenasti prostor, 57,5 - 49,5 m
Obračun po m'</t>
  </si>
  <si>
    <t>*nabavka, transport i ugradnja
građevinskog šljunka u međuprostor od 49,5 - 0,0 m. 
Obračun po m'</t>
  </si>
  <si>
    <t>Razrada bunara “air-lift” sistemom duplim pakerom po segmentima silaznim i uzlaznim postupkom do izbistrenja u svakom segmentu,
Obračun po času</t>
  </si>
  <si>
    <t>Uzorkovanje vode i izrada analize obima “V”. Obračun po analizi</t>
  </si>
  <si>
    <t>IZRADA BUNARA BS-4/2 DUBINE 80 m</t>
  </si>
  <si>
    <t>3.3.1</t>
  </si>
  <si>
    <t>3.3.2</t>
  </si>
  <si>
    <t>3.3.3</t>
  </si>
  <si>
    <t>3.3.4</t>
  </si>
  <si>
    <t>3.3.5</t>
  </si>
  <si>
    <t>3.3.6</t>
  </si>
  <si>
    <t>3.5.1</t>
  </si>
  <si>
    <t>3.5.2</t>
  </si>
  <si>
    <t>5.5.1</t>
  </si>
  <si>
    <t>5.5.2</t>
  </si>
  <si>
    <t>5.5.3</t>
  </si>
  <si>
    <t>5.6.1</t>
  </si>
  <si>
    <t>5.6.2</t>
  </si>
  <si>
    <t>5.7.1</t>
  </si>
  <si>
    <t>5.7.2</t>
  </si>
  <si>
    <t>Izrada i montaža dvokrilne ulazne kapije. Okvir kapije je od valjanih profila 50x50x2 mm, zaštićen od korozije i obojen. Ispuna površine kapije je od žičanog pletiva. Cenom je obuhvaćena i brava za zaključavanje kapije. Dimenzije kapije su 2 x 2m x 2,2m.
Obračun po komadu</t>
  </si>
  <si>
    <t>Izrada peščane posteljice u rovu za polaganje cevovoda, sa planiranjem i zbijanjem na mestu ukrštanja sa naftovodom i gasovodom. Radovi obuhvataju nabavku i dopremanje peska na gradilište i ugrađivanje peska u posteljicu.
Obračun po m3 ugrađenog peska.
(3 x 2,4 + 6) x 0,5 x 1,0</t>
  </si>
  <si>
    <t>Nabavka potisnog cevovoda PE-Xa, montaža potisnog cevovoda.
Obračun po m’ ugrađene cevi i spitivanje na vodonepropusnost.</t>
  </si>
  <si>
    <t>čelične cevi DN250, NP10 sa ravnim prirubnicama, zaštićene od korozije.</t>
  </si>
  <si>
    <r>
      <t>m</t>
    </r>
    <r>
      <rPr>
        <b/>
        <vertAlign val="superscript"/>
        <sz val="11"/>
        <color indexed="8"/>
        <rFont val="Calibri"/>
        <family val="2"/>
      </rPr>
      <t>2</t>
    </r>
  </si>
  <si>
    <r>
      <t>Izrada pristupnog puta bunarima od spoljašnjeg lokalnog puta do bunara. Put je tucanički, širine 4m, ukupne dužine 12,0 + 22,0 + 2x 4.30 = 38,60 m. Radovi obuhvataju nabavku i dopremu tucanika, skidanje površinskog sloja tla debline 15 cm, pripremu posteljice, te nasipanje i valjanje tucanika u dva sloja od po 10 cm i odvoz iskopane zemlje na deponiju na udaljenosti do 5 km.
Obračun po m</t>
    </r>
    <r>
      <rPr>
        <vertAlign val="superscript"/>
        <sz val="11"/>
        <color indexed="8"/>
        <rFont val="Calibri"/>
        <family val="2"/>
      </rPr>
      <t>2</t>
    </r>
  </si>
  <si>
    <t>III. PRIKLJUČNI CEVOVOD</t>
  </si>
  <si>
    <t>GLAVNA REKAPITULACIJA</t>
  </si>
  <si>
    <t>Ukupno geodetski radovi</t>
  </si>
  <si>
    <t>PDV 20%:</t>
  </si>
  <si>
    <t>UKUPNO + PDV 20%:</t>
  </si>
</sst>
</file>

<file path=xl/styles.xml><?xml version="1.0" encoding="utf-8"?>
<styleSheet xmlns="http://schemas.openxmlformats.org/spreadsheetml/2006/main">
  <numFmts count="15">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Yes&quot;;&quot;Yes&quot;;&quot;No&quot;"/>
    <numFmt numFmtId="165" formatCode="&quot;True&quot;;&quot;True&quot;;&quot;False&quot;"/>
    <numFmt numFmtId="166" formatCode="&quot;On&quot;;&quot;On&quot;;&quot;Off&quot;"/>
    <numFmt numFmtId="167" formatCode="[$€-2]\ #,##0.00_);[Red]\([$€-2]\ #,##0.00\)"/>
    <numFmt numFmtId="168" formatCode="0.00000"/>
    <numFmt numFmtId="169" formatCode="0.0000"/>
    <numFmt numFmtId="170" formatCode="0.000"/>
  </numFmts>
  <fonts count="46">
    <font>
      <sz val="11"/>
      <color theme="1"/>
      <name val="Calibri"/>
      <family val="2"/>
    </font>
    <font>
      <sz val="11"/>
      <color indexed="8"/>
      <name val="Calibri"/>
      <family val="2"/>
    </font>
    <font>
      <sz val="11"/>
      <color indexed="8"/>
      <name val="Tahoma-Bold"/>
      <family val="0"/>
    </font>
    <font>
      <vertAlign val="superscript"/>
      <sz val="11"/>
      <color indexed="8"/>
      <name val="Calibri"/>
      <family val="2"/>
    </font>
    <font>
      <b/>
      <vertAlign val="superscrip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ahoma-Bold"/>
      <family val="0"/>
    </font>
    <font>
      <b/>
      <sz val="11"/>
      <color indexed="8"/>
      <name val="SymbolMT"/>
      <family val="0"/>
    </font>
    <font>
      <sz val="12"/>
      <color indexed="8"/>
      <name val="Tahoma-Bold"/>
      <family val="0"/>
    </font>
    <font>
      <b/>
      <sz val="11"/>
      <color indexed="8"/>
      <name val="Tahoma-Bold"/>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0000"/>
      <name val="Tahoma-Bold"/>
      <family val="0"/>
    </font>
    <font>
      <sz val="11"/>
      <color rgb="FF000000"/>
      <name val="Tahoma-Bold"/>
      <family val="0"/>
    </font>
    <font>
      <b/>
      <sz val="11"/>
      <color rgb="FF000000"/>
      <name val="SymbolMT"/>
      <family val="0"/>
    </font>
    <font>
      <sz val="12"/>
      <color rgb="FF000000"/>
      <name val="Tahoma-Bold"/>
      <family val="0"/>
    </font>
    <font>
      <b/>
      <sz val="11"/>
      <color rgb="FF000000"/>
      <name val="Tahoma-Bold"/>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5">
    <xf numFmtId="0" fontId="0" fillId="0" borderId="0" xfId="0" applyFont="1" applyAlignment="1">
      <alignment/>
    </xf>
    <xf numFmtId="0" fontId="0" fillId="0" borderId="0" xfId="0" applyAlignment="1">
      <alignment wrapText="1"/>
    </xf>
    <xf numFmtId="49" fontId="0" fillId="0" borderId="0" xfId="0" applyNumberFormat="1" applyAlignment="1">
      <alignment vertical="top"/>
    </xf>
    <xf numFmtId="0" fontId="41" fillId="0" borderId="0" xfId="0" applyFont="1" applyAlignment="1">
      <alignment/>
    </xf>
    <xf numFmtId="43" fontId="0" fillId="0" borderId="0" xfId="42" applyFont="1" applyAlignment="1">
      <alignment/>
    </xf>
    <xf numFmtId="0" fontId="39" fillId="0" borderId="10" xfId="0" applyFont="1" applyBorder="1" applyAlignment="1">
      <alignment horizontal="center" vertical="center"/>
    </xf>
    <xf numFmtId="0" fontId="39" fillId="0" borderId="10" xfId="0" applyFont="1" applyBorder="1" applyAlignment="1">
      <alignment horizontal="center" vertical="center" wrapText="1"/>
    </xf>
    <xf numFmtId="43" fontId="39" fillId="0" borderId="10" xfId="42" applyFont="1" applyBorder="1" applyAlignment="1">
      <alignment horizontal="center" vertical="center" wrapText="1"/>
    </xf>
    <xf numFmtId="49" fontId="0" fillId="0" borderId="10" xfId="0" applyNumberFormat="1" applyBorder="1" applyAlignment="1">
      <alignment vertical="top"/>
    </xf>
    <xf numFmtId="0" fontId="0" fillId="0" borderId="10" xfId="0" applyBorder="1" applyAlignment="1">
      <alignment/>
    </xf>
    <xf numFmtId="0" fontId="0" fillId="0" borderId="10" xfId="0" applyBorder="1" applyAlignment="1">
      <alignment wrapText="1"/>
    </xf>
    <xf numFmtId="0" fontId="0" fillId="0" borderId="10" xfId="0" applyBorder="1" applyAlignment="1">
      <alignment vertical="top" wrapText="1"/>
    </xf>
    <xf numFmtId="43" fontId="0" fillId="0" borderId="10" xfId="0" applyNumberFormat="1" applyBorder="1" applyAlignment="1">
      <alignment/>
    </xf>
    <xf numFmtId="0" fontId="2" fillId="0" borderId="10" xfId="0" applyFont="1" applyBorder="1" applyAlignment="1">
      <alignment/>
    </xf>
    <xf numFmtId="0" fontId="2" fillId="0" borderId="10" xfId="0" applyFont="1" applyBorder="1" applyAlignment="1">
      <alignment wrapText="1"/>
    </xf>
    <xf numFmtId="0" fontId="42" fillId="0" borderId="10" xfId="0" applyFont="1" applyBorder="1" applyAlignment="1">
      <alignment/>
    </xf>
    <xf numFmtId="0" fontId="42" fillId="0" borderId="10" xfId="0" applyFont="1" applyBorder="1" applyAlignment="1">
      <alignment wrapText="1"/>
    </xf>
    <xf numFmtId="0" fontId="42" fillId="0" borderId="10" xfId="0" applyFont="1" applyBorder="1" applyAlignment="1">
      <alignment wrapText="1"/>
    </xf>
    <xf numFmtId="0" fontId="39" fillId="0" borderId="10" xfId="0" applyFont="1" applyBorder="1" applyAlignment="1">
      <alignment wrapText="1"/>
    </xf>
    <xf numFmtId="0" fontId="39" fillId="0" borderId="10" xfId="0" applyFont="1" applyBorder="1" applyAlignment="1">
      <alignment/>
    </xf>
    <xf numFmtId="43" fontId="39" fillId="0" borderId="10" xfId="42" applyFont="1" applyBorder="1" applyAlignment="1">
      <alignment/>
    </xf>
    <xf numFmtId="43" fontId="39" fillId="0" borderId="10" xfId="0" applyNumberFormat="1" applyFont="1" applyBorder="1" applyAlignment="1">
      <alignment/>
    </xf>
    <xf numFmtId="0" fontId="0" fillId="0" borderId="0" xfId="0"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2" fontId="0" fillId="0" borderId="10" xfId="0" applyNumberFormat="1" applyBorder="1" applyAlignment="1">
      <alignment horizontal="center" vertical="center"/>
    </xf>
    <xf numFmtId="43" fontId="0" fillId="0" borderId="0" xfId="42" applyFont="1" applyAlignment="1">
      <alignment horizontal="center" vertical="center"/>
    </xf>
    <xf numFmtId="43" fontId="0" fillId="0" borderId="10" xfId="42" applyFont="1" applyBorder="1" applyAlignment="1">
      <alignment horizontal="center" vertical="center" wrapText="1"/>
    </xf>
    <xf numFmtId="43" fontId="0" fillId="0" borderId="10" xfId="42" applyFont="1" applyBorder="1" applyAlignment="1">
      <alignment horizontal="center" vertical="center"/>
    </xf>
    <xf numFmtId="43" fontId="0" fillId="0" borderId="10" xfId="0" applyNumberFormat="1" applyBorder="1" applyAlignment="1">
      <alignment horizontal="center" vertical="center"/>
    </xf>
    <xf numFmtId="43" fontId="39" fillId="0" borderId="10" xfId="42" applyFont="1" applyBorder="1" applyAlignment="1">
      <alignment horizontal="center" vertical="center"/>
    </xf>
    <xf numFmtId="43" fontId="39" fillId="0" borderId="10" xfId="0" applyNumberFormat="1" applyFont="1" applyBorder="1" applyAlignment="1">
      <alignment horizontal="center" vertical="center"/>
    </xf>
    <xf numFmtId="43" fontId="0" fillId="0" borderId="10" xfId="42" applyFont="1" applyBorder="1" applyAlignment="1">
      <alignment/>
    </xf>
    <xf numFmtId="49" fontId="39" fillId="0" borderId="10" xfId="0" applyNumberFormat="1" applyFont="1" applyBorder="1" applyAlignment="1">
      <alignment vertical="top"/>
    </xf>
    <xf numFmtId="43" fontId="0" fillId="0" borderId="0" xfId="42" applyFont="1" applyAlignment="1">
      <alignment horizontal="center" vertical="center"/>
    </xf>
    <xf numFmtId="43" fontId="0" fillId="0" borderId="10" xfId="42" applyFont="1" applyBorder="1" applyAlignment="1">
      <alignment horizontal="center" vertical="center"/>
    </xf>
    <xf numFmtId="0" fontId="43" fillId="0" borderId="10" xfId="0" applyFont="1" applyBorder="1" applyAlignment="1">
      <alignment/>
    </xf>
    <xf numFmtId="0" fontId="44" fillId="0" borderId="0" xfId="0" applyFont="1" applyAlignment="1">
      <alignment wrapText="1"/>
    </xf>
    <xf numFmtId="0" fontId="45" fillId="0" borderId="10" xfId="0" applyFont="1" applyBorder="1" applyAlignment="1">
      <alignment wrapText="1"/>
    </xf>
    <xf numFmtId="0" fontId="39" fillId="0" borderId="11" xfId="0" applyFont="1" applyBorder="1" applyAlignment="1">
      <alignment horizontal="left"/>
    </xf>
    <xf numFmtId="0" fontId="39" fillId="0" borderId="12" xfId="0" applyFont="1" applyBorder="1" applyAlignment="1">
      <alignment horizontal="left"/>
    </xf>
    <xf numFmtId="0" fontId="39" fillId="0" borderId="13" xfId="0" applyFont="1"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xf>
    <xf numFmtId="0" fontId="39" fillId="0" borderId="15" xfId="0" applyFont="1" applyBorder="1" applyAlignment="1">
      <alignment horizontal="left"/>
    </xf>
    <xf numFmtId="0" fontId="39" fillId="0" borderId="16" xfId="0" applyFont="1" applyBorder="1" applyAlignment="1">
      <alignment horizontal="left"/>
    </xf>
    <xf numFmtId="0" fontId="39" fillId="0" borderId="17" xfId="0" applyFont="1" applyBorder="1" applyAlignment="1">
      <alignment horizontal="left"/>
    </xf>
    <xf numFmtId="43" fontId="39" fillId="0" borderId="14" xfId="0" applyNumberFormat="1" applyFont="1" applyBorder="1" applyAlignment="1">
      <alignment/>
    </xf>
    <xf numFmtId="0" fontId="0" fillId="0" borderId="18" xfId="0" applyBorder="1" applyAlignment="1">
      <alignment/>
    </xf>
    <xf numFmtId="0" fontId="0" fillId="0" borderId="19"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43" fontId="0" fillId="0" borderId="18"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5:G218"/>
  <sheetViews>
    <sheetView tabSelected="1" zoomScalePageLayoutView="0" workbookViewId="0" topLeftCell="A1">
      <selection activeCell="M219" sqref="M219"/>
    </sheetView>
  </sheetViews>
  <sheetFormatPr defaultColWidth="9.140625" defaultRowHeight="15"/>
  <cols>
    <col min="3" max="3" width="41.28125" style="0" customWidth="1"/>
    <col min="5" max="5" width="13.7109375" style="0" bestFit="1" customWidth="1"/>
    <col min="6" max="6" width="15.7109375" style="0" bestFit="1" customWidth="1"/>
    <col min="7" max="7" width="18.421875" style="0" bestFit="1" customWidth="1"/>
  </cols>
  <sheetData>
    <row r="5" spans="2:7" ht="15.75">
      <c r="B5" s="3" t="s">
        <v>0</v>
      </c>
      <c r="D5" s="22"/>
      <c r="E5" s="22"/>
      <c r="F5" s="26"/>
      <c r="G5" s="22"/>
    </row>
    <row r="6" spans="4:7" ht="15">
      <c r="D6" s="22"/>
      <c r="E6" s="22"/>
      <c r="F6" s="26"/>
      <c r="G6" s="22"/>
    </row>
    <row r="7" spans="2:7" ht="45">
      <c r="B7" s="5" t="s">
        <v>2</v>
      </c>
      <c r="C7" s="5" t="s">
        <v>3</v>
      </c>
      <c r="D7" s="6" t="s">
        <v>55</v>
      </c>
      <c r="E7" s="5" t="s">
        <v>1</v>
      </c>
      <c r="F7" s="7" t="s">
        <v>56</v>
      </c>
      <c r="G7" s="6" t="s">
        <v>4</v>
      </c>
    </row>
    <row r="8" spans="2:7" ht="15">
      <c r="B8" s="33">
        <v>1</v>
      </c>
      <c r="C8" s="19" t="s">
        <v>5</v>
      </c>
      <c r="D8" s="23"/>
      <c r="E8" s="24"/>
      <c r="F8" s="27"/>
      <c r="G8" s="23"/>
    </row>
    <row r="9" spans="2:7" ht="60">
      <c r="B9" s="8" t="s">
        <v>19</v>
      </c>
      <c r="C9" s="11" t="s">
        <v>108</v>
      </c>
      <c r="D9" s="23" t="s">
        <v>40</v>
      </c>
      <c r="E9" s="24">
        <v>1</v>
      </c>
      <c r="F9" s="28"/>
      <c r="G9" s="29">
        <f>+E9*F9</f>
        <v>0</v>
      </c>
    </row>
    <row r="10" spans="2:7" ht="30">
      <c r="B10" s="8" t="s">
        <v>20</v>
      </c>
      <c r="C10" s="10" t="s">
        <v>63</v>
      </c>
      <c r="D10" s="24" t="s">
        <v>40</v>
      </c>
      <c r="E10" s="24">
        <v>1</v>
      </c>
      <c r="F10" s="28"/>
      <c r="G10" s="29">
        <f>+E10*F10</f>
        <v>0</v>
      </c>
    </row>
    <row r="11" spans="2:7" ht="15">
      <c r="B11" s="8"/>
      <c r="C11" s="19" t="s">
        <v>216</v>
      </c>
      <c r="D11" s="5"/>
      <c r="E11" s="5"/>
      <c r="F11" s="30"/>
      <c r="G11" s="31">
        <f>SUM(G9:G10)</f>
        <v>0</v>
      </c>
    </row>
    <row r="12" spans="2:7" ht="15">
      <c r="B12" s="8"/>
      <c r="C12" s="9"/>
      <c r="D12" s="24"/>
      <c r="E12" s="24"/>
      <c r="F12" s="28"/>
      <c r="G12" s="24"/>
    </row>
    <row r="13" spans="2:7" ht="15">
      <c r="B13" s="33">
        <v>2</v>
      </c>
      <c r="C13" s="19" t="s">
        <v>6</v>
      </c>
      <c r="D13" s="24"/>
      <c r="E13" s="24"/>
      <c r="F13" s="28"/>
      <c r="G13" s="24"/>
    </row>
    <row r="14" spans="2:7" ht="75">
      <c r="B14" s="8" t="s">
        <v>21</v>
      </c>
      <c r="C14" s="10" t="s">
        <v>110</v>
      </c>
      <c r="D14" s="24"/>
      <c r="E14" s="24"/>
      <c r="F14" s="28"/>
      <c r="G14" s="24"/>
    </row>
    <row r="15" spans="2:7" ht="60">
      <c r="B15" s="8" t="s">
        <v>45</v>
      </c>
      <c r="C15" s="10" t="s">
        <v>111</v>
      </c>
      <c r="D15" s="24" t="s">
        <v>37</v>
      </c>
      <c r="E15" s="24">
        <v>12.35</v>
      </c>
      <c r="F15" s="28"/>
      <c r="G15" s="29">
        <f aca="true" t="shared" si="0" ref="G15:G21">+E15*F15</f>
        <v>0</v>
      </c>
    </row>
    <row r="16" spans="2:7" ht="75">
      <c r="B16" s="8" t="s">
        <v>46</v>
      </c>
      <c r="C16" s="10" t="s">
        <v>112</v>
      </c>
      <c r="D16" s="24" t="s">
        <v>37</v>
      </c>
      <c r="E16" s="24">
        <v>22.4</v>
      </c>
      <c r="F16" s="28"/>
      <c r="G16" s="29">
        <f t="shared" si="0"/>
        <v>0</v>
      </c>
    </row>
    <row r="17" spans="2:7" ht="45">
      <c r="B17" s="8" t="s">
        <v>47</v>
      </c>
      <c r="C17" s="10" t="s">
        <v>65</v>
      </c>
      <c r="D17" s="24" t="s">
        <v>37</v>
      </c>
      <c r="E17" s="25">
        <v>3.333333</v>
      </c>
      <c r="F17" s="28"/>
      <c r="G17" s="29">
        <f t="shared" si="0"/>
        <v>0</v>
      </c>
    </row>
    <row r="18" spans="2:7" ht="107.25">
      <c r="B18" s="8" t="s">
        <v>41</v>
      </c>
      <c r="C18" s="10" t="s">
        <v>113</v>
      </c>
      <c r="D18" s="24" t="s">
        <v>37</v>
      </c>
      <c r="E18" s="24">
        <v>1.6</v>
      </c>
      <c r="F18" s="28"/>
      <c r="G18" s="29">
        <f t="shared" si="0"/>
        <v>0</v>
      </c>
    </row>
    <row r="19" spans="2:7" ht="105">
      <c r="B19" s="8" t="s">
        <v>42</v>
      </c>
      <c r="C19" s="10" t="s">
        <v>114</v>
      </c>
      <c r="D19" s="24" t="s">
        <v>37</v>
      </c>
      <c r="E19" s="24">
        <v>6.99</v>
      </c>
      <c r="F19" s="28"/>
      <c r="G19" s="29">
        <f t="shared" si="0"/>
        <v>0</v>
      </c>
    </row>
    <row r="20" spans="2:7" ht="165">
      <c r="B20" s="8" t="s">
        <v>43</v>
      </c>
      <c r="C20" s="10" t="s">
        <v>130</v>
      </c>
      <c r="D20" s="24" t="s">
        <v>37</v>
      </c>
      <c r="E20" s="24">
        <v>14.4</v>
      </c>
      <c r="F20" s="28"/>
      <c r="G20" s="29">
        <f t="shared" si="0"/>
        <v>0</v>
      </c>
    </row>
    <row r="21" spans="2:7" ht="105">
      <c r="B21" s="8" t="s">
        <v>44</v>
      </c>
      <c r="C21" s="10" t="s">
        <v>67</v>
      </c>
      <c r="D21" s="24" t="s">
        <v>37</v>
      </c>
      <c r="E21" s="24">
        <v>1.6</v>
      </c>
      <c r="F21" s="28"/>
      <c r="G21" s="29">
        <f t="shared" si="0"/>
        <v>0</v>
      </c>
    </row>
    <row r="22" spans="2:7" ht="15">
      <c r="B22" s="8"/>
      <c r="C22" s="18" t="s">
        <v>115</v>
      </c>
      <c r="D22" s="5"/>
      <c r="E22" s="5"/>
      <c r="F22" s="30"/>
      <c r="G22" s="31">
        <f>SUM(G15:G21)</f>
        <v>0</v>
      </c>
    </row>
    <row r="23" spans="2:7" ht="15">
      <c r="B23" s="8"/>
      <c r="C23" s="9"/>
      <c r="D23" s="24"/>
      <c r="E23" s="24"/>
      <c r="F23" s="28"/>
      <c r="G23" s="24"/>
    </row>
    <row r="24" spans="2:7" ht="15">
      <c r="B24" s="33">
        <v>3</v>
      </c>
      <c r="C24" s="18" t="s">
        <v>7</v>
      </c>
      <c r="D24" s="24"/>
      <c r="E24" s="24"/>
      <c r="F24" s="28"/>
      <c r="G24" s="24"/>
    </row>
    <row r="25" spans="2:7" ht="122.25">
      <c r="B25" s="8" t="s">
        <v>22</v>
      </c>
      <c r="C25" s="10" t="s">
        <v>116</v>
      </c>
      <c r="D25" s="24" t="s">
        <v>39</v>
      </c>
      <c r="E25" s="24">
        <v>44.8</v>
      </c>
      <c r="F25" s="28"/>
      <c r="G25" s="29">
        <f>+E25*F25</f>
        <v>0</v>
      </c>
    </row>
    <row r="26" spans="2:7" ht="15">
      <c r="B26" s="8"/>
      <c r="C26" s="18" t="s">
        <v>117</v>
      </c>
      <c r="D26" s="5"/>
      <c r="E26" s="5"/>
      <c r="F26" s="30"/>
      <c r="G26" s="31">
        <f>SUM(G25)</f>
        <v>0</v>
      </c>
    </row>
    <row r="27" spans="2:7" ht="15">
      <c r="B27" s="8"/>
      <c r="C27" s="9"/>
      <c r="D27" s="24"/>
      <c r="E27" s="24"/>
      <c r="F27" s="28"/>
      <c r="G27" s="24"/>
    </row>
    <row r="28" spans="2:7" ht="15">
      <c r="B28" s="8">
        <v>4</v>
      </c>
      <c r="C28" s="10" t="s">
        <v>8</v>
      </c>
      <c r="D28" s="24"/>
      <c r="E28" s="24"/>
      <c r="F28" s="28"/>
      <c r="G28" s="24"/>
    </row>
    <row r="29" spans="2:7" ht="77.25">
      <c r="B29" s="8" t="s">
        <v>23</v>
      </c>
      <c r="C29" s="10" t="s">
        <v>118</v>
      </c>
      <c r="D29" s="24" t="s">
        <v>37</v>
      </c>
      <c r="E29" s="24">
        <v>1.6</v>
      </c>
      <c r="F29" s="28"/>
      <c r="G29" s="29">
        <f>+E29*F29</f>
        <v>0</v>
      </c>
    </row>
    <row r="30" spans="2:7" ht="152.25">
      <c r="B30" s="8" t="s">
        <v>34</v>
      </c>
      <c r="C30" s="10" t="s">
        <v>119</v>
      </c>
      <c r="D30" s="24" t="s">
        <v>37</v>
      </c>
      <c r="E30" s="24">
        <v>4.16</v>
      </c>
      <c r="F30" s="28"/>
      <c r="G30" s="29">
        <f>+E30*F30</f>
        <v>0</v>
      </c>
    </row>
    <row r="31" spans="2:7" ht="182.25">
      <c r="B31" s="8" t="s">
        <v>35</v>
      </c>
      <c r="C31" s="10" t="s">
        <v>120</v>
      </c>
      <c r="D31" s="24" t="s">
        <v>37</v>
      </c>
      <c r="E31" s="24">
        <v>4.54</v>
      </c>
      <c r="F31" s="28"/>
      <c r="G31" s="29">
        <f>+E31*F31</f>
        <v>0</v>
      </c>
    </row>
    <row r="32" spans="2:7" ht="45">
      <c r="B32" s="8" t="s">
        <v>36</v>
      </c>
      <c r="C32" s="10" t="s">
        <v>9</v>
      </c>
      <c r="D32" s="24" t="s">
        <v>13</v>
      </c>
      <c r="E32" s="24">
        <v>4</v>
      </c>
      <c r="F32" s="28"/>
      <c r="G32" s="29">
        <f>+E32*F32</f>
        <v>0</v>
      </c>
    </row>
    <row r="33" spans="2:7" ht="15">
      <c r="B33" s="8"/>
      <c r="C33" s="18" t="s">
        <v>121</v>
      </c>
      <c r="D33" s="5"/>
      <c r="E33" s="5"/>
      <c r="F33" s="30"/>
      <c r="G33" s="31">
        <f>SUM(G29:G32)</f>
        <v>0</v>
      </c>
    </row>
    <row r="34" spans="2:7" ht="15">
      <c r="B34" s="8"/>
      <c r="C34" s="9"/>
      <c r="D34" s="24"/>
      <c r="E34" s="24"/>
      <c r="F34" s="28"/>
      <c r="G34" s="24"/>
    </row>
    <row r="35" spans="2:7" ht="15">
      <c r="B35" s="33">
        <v>5</v>
      </c>
      <c r="C35" s="18" t="s">
        <v>10</v>
      </c>
      <c r="D35" s="24"/>
      <c r="E35" s="24"/>
      <c r="F35" s="28"/>
      <c r="G35" s="24"/>
    </row>
    <row r="36" spans="2:7" ht="165">
      <c r="B36" s="8" t="s">
        <v>24</v>
      </c>
      <c r="C36" s="10" t="s">
        <v>122</v>
      </c>
      <c r="D36" s="24" t="s">
        <v>13</v>
      </c>
      <c r="E36" s="24">
        <v>3</v>
      </c>
      <c r="F36" s="28"/>
      <c r="G36" s="29">
        <f>+E36*F36</f>
        <v>0</v>
      </c>
    </row>
    <row r="37" spans="2:7" ht="75">
      <c r="B37" s="8" t="s">
        <v>33</v>
      </c>
      <c r="C37" s="10" t="s">
        <v>123</v>
      </c>
      <c r="D37" s="24" t="s">
        <v>13</v>
      </c>
      <c r="E37" s="24">
        <v>2</v>
      </c>
      <c r="F37" s="28"/>
      <c r="G37" s="29">
        <f>+E37*F37</f>
        <v>0</v>
      </c>
    </row>
    <row r="38" spans="2:7" ht="165">
      <c r="B38" s="8" t="s">
        <v>32</v>
      </c>
      <c r="C38" s="10" t="s">
        <v>124</v>
      </c>
      <c r="D38" s="24" t="s">
        <v>29</v>
      </c>
      <c r="E38" s="24">
        <v>50</v>
      </c>
      <c r="F38" s="28"/>
      <c r="G38" s="29">
        <f>+E38*F38</f>
        <v>0</v>
      </c>
    </row>
    <row r="39" spans="2:7" ht="105">
      <c r="B39" s="8" t="s">
        <v>31</v>
      </c>
      <c r="C39" s="10" t="s">
        <v>125</v>
      </c>
      <c r="D39" s="24" t="s">
        <v>13</v>
      </c>
      <c r="E39" s="24">
        <v>2</v>
      </c>
      <c r="F39" s="28"/>
      <c r="G39" s="29">
        <f>+E39*F39</f>
        <v>0</v>
      </c>
    </row>
    <row r="40" spans="2:7" ht="60">
      <c r="B40" s="8" t="s">
        <v>30</v>
      </c>
      <c r="C40" s="10" t="s">
        <v>126</v>
      </c>
      <c r="D40" s="24"/>
      <c r="E40" s="24"/>
      <c r="F40" s="28"/>
      <c r="G40" s="24"/>
    </row>
    <row r="41" spans="2:7" ht="45">
      <c r="B41" s="8" t="s">
        <v>201</v>
      </c>
      <c r="C41" s="10" t="s">
        <v>12</v>
      </c>
      <c r="D41" s="24" t="s">
        <v>29</v>
      </c>
      <c r="E41" s="24">
        <v>10.9</v>
      </c>
      <c r="F41" s="28"/>
      <c r="G41" s="29">
        <f>+E41*F41</f>
        <v>0</v>
      </c>
    </row>
    <row r="42" spans="2:7" ht="30">
      <c r="B42" s="8" t="s">
        <v>202</v>
      </c>
      <c r="C42" s="10" t="s">
        <v>11</v>
      </c>
      <c r="D42" s="24"/>
      <c r="E42" s="24"/>
      <c r="F42" s="28"/>
      <c r="G42" s="24"/>
    </row>
    <row r="43" spans="2:7" ht="15">
      <c r="B43" s="8"/>
      <c r="C43" s="13" t="s">
        <v>131</v>
      </c>
      <c r="D43" s="24" t="s">
        <v>13</v>
      </c>
      <c r="E43" s="24">
        <v>2</v>
      </c>
      <c r="F43" s="28"/>
      <c r="G43" s="24"/>
    </row>
    <row r="44" spans="2:7" ht="15">
      <c r="B44" s="8"/>
      <c r="C44" s="13" t="s">
        <v>132</v>
      </c>
      <c r="D44" s="24" t="s">
        <v>13</v>
      </c>
      <c r="E44" s="24">
        <v>2</v>
      </c>
      <c r="F44" s="28"/>
      <c r="G44" s="29">
        <f aca="true" t="shared" si="1" ref="G44:G51">+E44*F44</f>
        <v>0</v>
      </c>
    </row>
    <row r="45" spans="2:7" ht="15">
      <c r="B45" s="8"/>
      <c r="C45" s="13" t="s">
        <v>133</v>
      </c>
      <c r="D45" s="24" t="s">
        <v>13</v>
      </c>
      <c r="E45" s="24">
        <v>2</v>
      </c>
      <c r="F45" s="28"/>
      <c r="G45" s="29">
        <f t="shared" si="1"/>
        <v>0</v>
      </c>
    </row>
    <row r="46" spans="2:7" ht="15">
      <c r="B46" s="8"/>
      <c r="C46" s="13" t="s">
        <v>134</v>
      </c>
      <c r="D46" s="24" t="s">
        <v>13</v>
      </c>
      <c r="E46" s="24">
        <v>2</v>
      </c>
      <c r="F46" s="28"/>
      <c r="G46" s="29">
        <f t="shared" si="1"/>
        <v>0</v>
      </c>
    </row>
    <row r="47" spans="2:7" ht="57.75">
      <c r="B47" s="8"/>
      <c r="C47" s="14" t="s">
        <v>135</v>
      </c>
      <c r="D47" s="24" t="s">
        <v>13</v>
      </c>
      <c r="E47" s="24">
        <v>2</v>
      </c>
      <c r="F47" s="28"/>
      <c r="G47" s="29">
        <f t="shared" si="1"/>
        <v>0</v>
      </c>
    </row>
    <row r="48" spans="2:7" ht="15">
      <c r="B48" s="8"/>
      <c r="C48" s="15" t="s">
        <v>136</v>
      </c>
      <c r="D48" s="24" t="s">
        <v>13</v>
      </c>
      <c r="E48" s="24">
        <v>2</v>
      </c>
      <c r="F48" s="28"/>
      <c r="G48" s="29">
        <f t="shared" si="1"/>
        <v>0</v>
      </c>
    </row>
    <row r="49" spans="2:7" ht="15">
      <c r="B49" s="8"/>
      <c r="C49" s="15" t="s">
        <v>137</v>
      </c>
      <c r="D49" s="24" t="s">
        <v>13</v>
      </c>
      <c r="E49" s="24">
        <v>4</v>
      </c>
      <c r="F49" s="28"/>
      <c r="G49" s="29">
        <f t="shared" si="1"/>
        <v>0</v>
      </c>
    </row>
    <row r="50" spans="2:7" ht="15">
      <c r="B50" s="8"/>
      <c r="C50" s="15" t="s">
        <v>138</v>
      </c>
      <c r="D50" s="24" t="s">
        <v>13</v>
      </c>
      <c r="E50" s="24">
        <v>2</v>
      </c>
      <c r="F50" s="28"/>
      <c r="G50" s="29">
        <f t="shared" si="1"/>
        <v>0</v>
      </c>
    </row>
    <row r="51" spans="2:7" ht="15">
      <c r="B51" s="8"/>
      <c r="C51" s="15" t="s">
        <v>139</v>
      </c>
      <c r="D51" s="24" t="s">
        <v>13</v>
      </c>
      <c r="E51" s="24">
        <v>2</v>
      </c>
      <c r="F51" s="28"/>
      <c r="G51" s="29">
        <f t="shared" si="1"/>
        <v>0</v>
      </c>
    </row>
    <row r="52" spans="2:7" ht="30">
      <c r="B52" s="8" t="s">
        <v>203</v>
      </c>
      <c r="C52" s="10" t="s">
        <v>14</v>
      </c>
      <c r="D52" s="24"/>
      <c r="E52" s="24"/>
      <c r="F52" s="28"/>
      <c r="G52" s="24"/>
    </row>
    <row r="53" spans="2:7" ht="30">
      <c r="B53" s="8"/>
      <c r="C53" s="10" t="s">
        <v>141</v>
      </c>
      <c r="D53" s="24" t="s">
        <v>13</v>
      </c>
      <c r="E53" s="24">
        <v>2</v>
      </c>
      <c r="F53" s="28"/>
      <c r="G53" s="29">
        <f>+E53*F53</f>
        <v>0</v>
      </c>
    </row>
    <row r="54" spans="2:7" ht="45">
      <c r="B54" s="8" t="s">
        <v>15</v>
      </c>
      <c r="C54" s="10" t="s">
        <v>140</v>
      </c>
      <c r="D54" s="24"/>
      <c r="E54" s="24"/>
      <c r="F54" s="28"/>
      <c r="G54" s="24"/>
    </row>
    <row r="55" spans="2:7" ht="15">
      <c r="B55" s="8" t="s">
        <v>204</v>
      </c>
      <c r="C55" s="15" t="s">
        <v>16</v>
      </c>
      <c r="D55" s="24"/>
      <c r="E55" s="24"/>
      <c r="F55" s="28"/>
      <c r="G55" s="24"/>
    </row>
    <row r="56" spans="2:7" ht="15">
      <c r="B56" s="8"/>
      <c r="C56" s="13" t="s">
        <v>142</v>
      </c>
      <c r="D56" s="24" t="s">
        <v>13</v>
      </c>
      <c r="E56" s="24">
        <v>4</v>
      </c>
      <c r="F56" s="28"/>
      <c r="G56" s="29">
        <f>+E56*F56</f>
        <v>0</v>
      </c>
    </row>
    <row r="57" spans="2:7" ht="15">
      <c r="B57" s="8"/>
      <c r="C57" s="13" t="s">
        <v>143</v>
      </c>
      <c r="D57" s="24" t="s">
        <v>13</v>
      </c>
      <c r="E57" s="24">
        <v>2</v>
      </c>
      <c r="F57" s="28"/>
      <c r="G57" s="29">
        <f>+E57*F57</f>
        <v>0</v>
      </c>
    </row>
    <row r="58" spans="2:7" ht="15">
      <c r="B58" s="8" t="s">
        <v>205</v>
      </c>
      <c r="C58" s="15" t="s">
        <v>17</v>
      </c>
      <c r="D58" s="24"/>
      <c r="E58" s="24"/>
      <c r="F58" s="28"/>
      <c r="G58" s="24"/>
    </row>
    <row r="59" spans="2:7" ht="72">
      <c r="B59" s="8"/>
      <c r="C59" s="14" t="s">
        <v>144</v>
      </c>
      <c r="D59" s="24" t="s">
        <v>13</v>
      </c>
      <c r="E59" s="24">
        <v>1</v>
      </c>
      <c r="F59" s="28"/>
      <c r="G59" s="29">
        <f>+E59*F59</f>
        <v>0</v>
      </c>
    </row>
    <row r="60" spans="2:7" ht="72">
      <c r="B60" s="8" t="s">
        <v>18</v>
      </c>
      <c r="C60" s="16" t="s">
        <v>145</v>
      </c>
      <c r="D60" s="24"/>
      <c r="E60" s="24"/>
      <c r="F60" s="28"/>
      <c r="G60" s="24"/>
    </row>
    <row r="61" spans="2:7" ht="57.75">
      <c r="B61" s="8" t="s">
        <v>206</v>
      </c>
      <c r="C61" s="17" t="s">
        <v>146</v>
      </c>
      <c r="D61" s="24" t="s">
        <v>29</v>
      </c>
      <c r="E61" s="24">
        <v>26</v>
      </c>
      <c r="F61" s="28"/>
      <c r="G61" s="29">
        <f aca="true" t="shared" si="2" ref="G61:G66">+E61*F61</f>
        <v>0</v>
      </c>
    </row>
    <row r="62" spans="2:7" ht="57.75">
      <c r="B62" s="8" t="s">
        <v>207</v>
      </c>
      <c r="C62" s="16" t="s">
        <v>147</v>
      </c>
      <c r="D62" s="24" t="s">
        <v>29</v>
      </c>
      <c r="E62" s="24">
        <v>2</v>
      </c>
      <c r="F62" s="28"/>
      <c r="G62" s="29">
        <f t="shared" si="2"/>
        <v>0</v>
      </c>
    </row>
    <row r="63" spans="2:7" ht="15">
      <c r="B63" s="8"/>
      <c r="C63" s="13" t="s">
        <v>148</v>
      </c>
      <c r="D63" s="24" t="s">
        <v>13</v>
      </c>
      <c r="E63" s="24">
        <v>1</v>
      </c>
      <c r="F63" s="28"/>
      <c r="G63" s="29">
        <f t="shared" si="2"/>
        <v>0</v>
      </c>
    </row>
    <row r="64" spans="2:7" ht="15">
      <c r="B64" s="8"/>
      <c r="C64" s="13" t="s">
        <v>149</v>
      </c>
      <c r="D64" s="24" t="s">
        <v>13</v>
      </c>
      <c r="E64" s="24">
        <v>1</v>
      </c>
      <c r="F64" s="28"/>
      <c r="G64" s="29">
        <f t="shared" si="2"/>
        <v>0</v>
      </c>
    </row>
    <row r="65" spans="2:7" ht="15">
      <c r="B65" s="8"/>
      <c r="C65" s="13" t="s">
        <v>150</v>
      </c>
      <c r="D65" s="24" t="s">
        <v>13</v>
      </c>
      <c r="E65" s="24">
        <v>1</v>
      </c>
      <c r="F65" s="28"/>
      <c r="G65" s="29">
        <f t="shared" si="2"/>
        <v>0</v>
      </c>
    </row>
    <row r="66" spans="2:7" ht="15">
      <c r="B66" s="8"/>
      <c r="C66" s="13" t="s">
        <v>151</v>
      </c>
      <c r="D66" s="24" t="s">
        <v>13</v>
      </c>
      <c r="E66" s="24">
        <v>1</v>
      </c>
      <c r="F66" s="28"/>
      <c r="G66" s="29">
        <f t="shared" si="2"/>
        <v>0</v>
      </c>
    </row>
    <row r="67" spans="2:7" ht="30">
      <c r="B67" s="8"/>
      <c r="C67" s="18" t="s">
        <v>127</v>
      </c>
      <c r="D67" s="5"/>
      <c r="E67" s="5"/>
      <c r="F67" s="30"/>
      <c r="G67" s="31">
        <f>SUM(G36:G66)</f>
        <v>0</v>
      </c>
    </row>
    <row r="68" spans="2:7" ht="15">
      <c r="B68" s="8"/>
      <c r="C68" s="9"/>
      <c r="D68" s="24"/>
      <c r="E68" s="24"/>
      <c r="F68" s="28"/>
      <c r="G68" s="24"/>
    </row>
    <row r="69" spans="2:7" ht="15">
      <c r="B69" s="33">
        <v>6</v>
      </c>
      <c r="C69" s="36" t="s">
        <v>25</v>
      </c>
      <c r="D69" s="24"/>
      <c r="E69" s="24"/>
      <c r="F69" s="28"/>
      <c r="G69" s="24"/>
    </row>
    <row r="70" spans="2:7" ht="135">
      <c r="B70" s="8" t="s">
        <v>26</v>
      </c>
      <c r="C70" s="10" t="s">
        <v>128</v>
      </c>
      <c r="D70" s="24" t="s">
        <v>13</v>
      </c>
      <c r="E70" s="24">
        <v>1</v>
      </c>
      <c r="F70" s="28"/>
      <c r="G70" s="29">
        <f>+E70*F70</f>
        <v>0</v>
      </c>
    </row>
    <row r="71" spans="2:7" ht="75">
      <c r="B71" s="8" t="s">
        <v>27</v>
      </c>
      <c r="C71" s="10" t="s">
        <v>129</v>
      </c>
      <c r="D71" s="24" t="s">
        <v>13</v>
      </c>
      <c r="E71" s="24">
        <v>1</v>
      </c>
      <c r="F71" s="28"/>
      <c r="G71" s="29">
        <f>+E71*F71</f>
        <v>0</v>
      </c>
    </row>
    <row r="72" spans="2:7" ht="15">
      <c r="B72" s="8"/>
      <c r="C72" s="18" t="s">
        <v>28</v>
      </c>
      <c r="D72" s="5"/>
      <c r="E72" s="5"/>
      <c r="F72" s="30"/>
      <c r="G72" s="31">
        <f>SUM(G70:G71)</f>
        <v>0</v>
      </c>
    </row>
    <row r="73" spans="2:7" ht="15">
      <c r="B73" s="8"/>
      <c r="C73" s="9"/>
      <c r="D73" s="24"/>
      <c r="E73" s="24"/>
      <c r="F73" s="28"/>
      <c r="G73" s="24"/>
    </row>
    <row r="74" spans="2:7" ht="15">
      <c r="B74" s="8"/>
      <c r="C74" s="18" t="s">
        <v>60</v>
      </c>
      <c r="D74" s="24"/>
      <c r="E74" s="24"/>
      <c r="F74" s="28"/>
      <c r="G74" s="24"/>
    </row>
    <row r="75" spans="2:7" ht="30">
      <c r="B75" s="8"/>
      <c r="C75" s="18" t="s">
        <v>104</v>
      </c>
      <c r="D75" s="24"/>
      <c r="E75" s="24"/>
      <c r="F75" s="28"/>
      <c r="G75" s="24"/>
    </row>
    <row r="76" spans="2:7" ht="15">
      <c r="B76" s="8" t="s">
        <v>48</v>
      </c>
      <c r="C76" s="9" t="str">
        <f>+C8</f>
        <v>GEODETSKI RADOVI</v>
      </c>
      <c r="D76" s="24"/>
      <c r="E76" s="24"/>
      <c r="F76" s="28"/>
      <c r="G76" s="29">
        <f>+G11</f>
        <v>0</v>
      </c>
    </row>
    <row r="77" spans="2:7" ht="15">
      <c r="B77" s="8" t="s">
        <v>49</v>
      </c>
      <c r="C77" s="9" t="str">
        <f>+C13</f>
        <v>ZEMLJANI RADOVI</v>
      </c>
      <c r="D77" s="24"/>
      <c r="E77" s="24"/>
      <c r="F77" s="28"/>
      <c r="G77" s="29">
        <f>+G22</f>
        <v>0</v>
      </c>
    </row>
    <row r="78" spans="2:7" ht="15">
      <c r="B78" s="8" t="s">
        <v>50</v>
      </c>
      <c r="C78" s="9" t="str">
        <f>+C24</f>
        <v>TESARSKI RADOVI</v>
      </c>
      <c r="D78" s="24"/>
      <c r="E78" s="24"/>
      <c r="F78" s="28"/>
      <c r="G78" s="29">
        <f>+G26</f>
        <v>0</v>
      </c>
    </row>
    <row r="79" spans="2:7" ht="15">
      <c r="B79" s="8" t="s">
        <v>51</v>
      </c>
      <c r="C79" s="9" t="str">
        <f>+C28</f>
        <v>BETONSKI RADOVI</v>
      </c>
      <c r="D79" s="24"/>
      <c r="E79" s="24"/>
      <c r="F79" s="28"/>
      <c r="G79" s="29">
        <f>+G33</f>
        <v>0</v>
      </c>
    </row>
    <row r="80" spans="2:7" ht="15">
      <c r="B80" s="8" t="s">
        <v>52</v>
      </c>
      <c r="C80" s="9" t="str">
        <f>+C35</f>
        <v>INSTALATERSKI I MONTAŽERSKI RADOVI</v>
      </c>
      <c r="D80" s="24"/>
      <c r="E80" s="24"/>
      <c r="F80" s="28"/>
      <c r="G80" s="29">
        <f>+G67</f>
        <v>0</v>
      </c>
    </row>
    <row r="81" spans="2:7" ht="15">
      <c r="B81" s="8" t="s">
        <v>53</v>
      </c>
      <c r="C81" s="9" t="str">
        <f>+C69</f>
        <v>OSTALI RADOVI</v>
      </c>
      <c r="D81" s="24"/>
      <c r="E81" s="24"/>
      <c r="F81" s="28"/>
      <c r="G81" s="29">
        <f>+G72</f>
        <v>0</v>
      </c>
    </row>
    <row r="82" spans="2:7" ht="15">
      <c r="B82" s="8"/>
      <c r="C82" s="19" t="s">
        <v>74</v>
      </c>
      <c r="D82" s="5"/>
      <c r="E82" s="5"/>
      <c r="F82" s="30"/>
      <c r="G82" s="31">
        <f>SUM(G76:G81)</f>
        <v>0</v>
      </c>
    </row>
    <row r="85" spans="2:7" ht="15.75">
      <c r="B85" s="3" t="s">
        <v>54</v>
      </c>
      <c r="D85" s="22"/>
      <c r="E85" s="22"/>
      <c r="F85" s="26"/>
      <c r="G85" s="26"/>
    </row>
    <row r="86" spans="4:7" ht="15">
      <c r="D86" s="22"/>
      <c r="E86" s="22"/>
      <c r="F86" s="26"/>
      <c r="G86" s="26"/>
    </row>
    <row r="87" spans="2:7" ht="45">
      <c r="B87" s="5" t="s">
        <v>2</v>
      </c>
      <c r="C87" s="5" t="s">
        <v>3</v>
      </c>
      <c r="D87" s="6" t="s">
        <v>55</v>
      </c>
      <c r="E87" s="5" t="s">
        <v>1</v>
      </c>
      <c r="F87" s="7" t="s">
        <v>56</v>
      </c>
      <c r="G87" s="7" t="s">
        <v>4</v>
      </c>
    </row>
    <row r="88" spans="2:7" ht="167.25">
      <c r="B88" s="8">
        <v>1</v>
      </c>
      <c r="C88" s="10" t="s">
        <v>213</v>
      </c>
      <c r="D88" s="24" t="s">
        <v>38</v>
      </c>
      <c r="E88" s="24">
        <v>175</v>
      </c>
      <c r="F88" s="28"/>
      <c r="G88" s="28">
        <f>+E88*F88</f>
        <v>0</v>
      </c>
    </row>
    <row r="89" spans="2:7" ht="150">
      <c r="B89" s="8">
        <v>2</v>
      </c>
      <c r="C89" s="10" t="s">
        <v>61</v>
      </c>
      <c r="D89" s="24" t="s">
        <v>29</v>
      </c>
      <c r="E89" s="24">
        <v>116</v>
      </c>
      <c r="F89" s="28"/>
      <c r="G89" s="28">
        <f>+E89*F89</f>
        <v>0</v>
      </c>
    </row>
    <row r="90" spans="2:7" ht="105">
      <c r="B90" s="8">
        <v>3</v>
      </c>
      <c r="C90" s="10" t="s">
        <v>208</v>
      </c>
      <c r="D90" s="24" t="s">
        <v>13</v>
      </c>
      <c r="E90" s="24">
        <v>1</v>
      </c>
      <c r="F90" s="28"/>
      <c r="G90" s="28">
        <f>+E90*F90</f>
        <v>0</v>
      </c>
    </row>
    <row r="91" spans="2:7" ht="15">
      <c r="B91" s="8"/>
      <c r="C91" s="18" t="s">
        <v>105</v>
      </c>
      <c r="D91" s="24"/>
      <c r="E91" s="24"/>
      <c r="F91" s="28"/>
      <c r="G91" s="30">
        <f>SUM(G88:G90)</f>
        <v>0</v>
      </c>
    </row>
    <row r="92" spans="2:7" ht="15">
      <c r="B92" s="2"/>
      <c r="D92" s="22"/>
      <c r="E92" s="22"/>
      <c r="F92" s="26"/>
      <c r="G92" s="26"/>
    </row>
    <row r="93" spans="2:7" ht="15">
      <c r="B93" s="8"/>
      <c r="C93" s="18" t="s">
        <v>60</v>
      </c>
      <c r="D93" s="24"/>
      <c r="E93" s="24"/>
      <c r="F93" s="28"/>
      <c r="G93" s="24"/>
    </row>
    <row r="94" spans="2:7" ht="15">
      <c r="B94" s="8" t="s">
        <v>48</v>
      </c>
      <c r="C94" s="18" t="s">
        <v>105</v>
      </c>
      <c r="D94" s="24"/>
      <c r="E94" s="24"/>
      <c r="F94" s="28"/>
      <c r="G94" s="31">
        <f>+G91</f>
        <v>0</v>
      </c>
    </row>
    <row r="97" spans="2:7" ht="15.75">
      <c r="B97" s="3" t="s">
        <v>214</v>
      </c>
      <c r="C97" s="37"/>
      <c r="D97" s="22"/>
      <c r="E97" s="34"/>
      <c r="F97" s="34"/>
      <c r="G97" s="34"/>
    </row>
    <row r="98" spans="3:7" ht="15">
      <c r="C98" s="1"/>
      <c r="D98" s="22"/>
      <c r="E98" s="34"/>
      <c r="F98" s="34"/>
      <c r="G98" s="34"/>
    </row>
    <row r="99" spans="2:7" ht="45">
      <c r="B99" s="5" t="s">
        <v>2</v>
      </c>
      <c r="C99" s="6" t="s">
        <v>3</v>
      </c>
      <c r="D99" s="6" t="s">
        <v>55</v>
      </c>
      <c r="E99" s="30" t="s">
        <v>1</v>
      </c>
      <c r="F99" s="7" t="s">
        <v>56</v>
      </c>
      <c r="G99" s="7" t="s">
        <v>4</v>
      </c>
    </row>
    <row r="100" spans="2:7" ht="15">
      <c r="B100" s="9"/>
      <c r="C100" s="10"/>
      <c r="D100" s="24"/>
      <c r="E100" s="35"/>
      <c r="F100" s="35"/>
      <c r="G100" s="35"/>
    </row>
    <row r="101" spans="2:7" ht="15">
      <c r="B101" s="33">
        <v>1</v>
      </c>
      <c r="C101" s="18" t="s">
        <v>5</v>
      </c>
      <c r="D101" s="24"/>
      <c r="E101" s="35"/>
      <c r="F101" s="35"/>
      <c r="G101" s="35"/>
    </row>
    <row r="102" spans="2:7" ht="45">
      <c r="B102" s="8" t="s">
        <v>19</v>
      </c>
      <c r="C102" s="10" t="s">
        <v>62</v>
      </c>
      <c r="D102" s="24" t="s">
        <v>40</v>
      </c>
      <c r="E102" s="35">
        <v>1</v>
      </c>
      <c r="F102" s="35"/>
      <c r="G102" s="35">
        <f>+E102*F102</f>
        <v>0</v>
      </c>
    </row>
    <row r="103" spans="2:7" ht="30">
      <c r="B103" s="8" t="s">
        <v>20</v>
      </c>
      <c r="C103" s="10" t="s">
        <v>63</v>
      </c>
      <c r="D103" s="24" t="s">
        <v>40</v>
      </c>
      <c r="E103" s="35">
        <v>1</v>
      </c>
      <c r="F103" s="35"/>
      <c r="G103" s="35">
        <f>+E103*F103</f>
        <v>0</v>
      </c>
    </row>
    <row r="104" spans="2:7" ht="15">
      <c r="B104" s="9"/>
      <c r="C104" s="18" t="s">
        <v>109</v>
      </c>
      <c r="D104" s="5"/>
      <c r="E104" s="30"/>
      <c r="F104" s="30"/>
      <c r="G104" s="30">
        <f>SUM(G102:G103)</f>
        <v>0</v>
      </c>
    </row>
    <row r="105" spans="2:7" ht="15">
      <c r="B105" s="9"/>
      <c r="C105" s="10"/>
      <c r="D105" s="24"/>
      <c r="E105" s="35"/>
      <c r="F105" s="35"/>
      <c r="G105" s="35"/>
    </row>
    <row r="106" spans="2:7" ht="15">
      <c r="B106" s="33">
        <v>2</v>
      </c>
      <c r="C106" s="18" t="s">
        <v>6</v>
      </c>
      <c r="D106" s="24"/>
      <c r="E106" s="35"/>
      <c r="F106" s="35"/>
      <c r="G106" s="35"/>
    </row>
    <row r="107" spans="2:7" ht="75">
      <c r="B107" s="8" t="s">
        <v>21</v>
      </c>
      <c r="C107" s="10" t="s">
        <v>110</v>
      </c>
      <c r="D107" s="24"/>
      <c r="E107" s="35"/>
      <c r="F107" s="35"/>
      <c r="G107" s="35"/>
    </row>
    <row r="108" spans="2:7" ht="75">
      <c r="B108" s="8" t="s">
        <v>45</v>
      </c>
      <c r="C108" s="10" t="s">
        <v>64</v>
      </c>
      <c r="D108" s="24" t="s">
        <v>37</v>
      </c>
      <c r="E108" s="35">
        <v>921.8</v>
      </c>
      <c r="F108" s="35"/>
      <c r="G108" s="35">
        <f aca="true" t="shared" si="3" ref="G108:G113">+E108*F108</f>
        <v>0</v>
      </c>
    </row>
    <row r="109" spans="2:7" ht="45">
      <c r="B109" s="8" t="s">
        <v>46</v>
      </c>
      <c r="C109" s="10" t="s">
        <v>65</v>
      </c>
      <c r="D109" s="24" t="s">
        <v>37</v>
      </c>
      <c r="E109" s="35">
        <v>3.33</v>
      </c>
      <c r="F109" s="35"/>
      <c r="G109" s="35">
        <f t="shared" si="3"/>
        <v>0</v>
      </c>
    </row>
    <row r="110" spans="2:7" ht="90">
      <c r="B110" s="8" t="s">
        <v>47</v>
      </c>
      <c r="C110" s="10" t="s">
        <v>66</v>
      </c>
      <c r="D110" s="24" t="s">
        <v>37</v>
      </c>
      <c r="E110" s="35">
        <v>34.7</v>
      </c>
      <c r="F110" s="35"/>
      <c r="G110" s="35">
        <f t="shared" si="3"/>
        <v>0</v>
      </c>
    </row>
    <row r="111" spans="2:7" ht="120">
      <c r="B111" s="8" t="s">
        <v>41</v>
      </c>
      <c r="C111" s="10" t="s">
        <v>209</v>
      </c>
      <c r="D111" s="24" t="s">
        <v>37</v>
      </c>
      <c r="E111" s="35">
        <v>6.6</v>
      </c>
      <c r="F111" s="35"/>
      <c r="G111" s="35">
        <f t="shared" si="3"/>
        <v>0</v>
      </c>
    </row>
    <row r="112" spans="2:7" ht="105">
      <c r="B112" s="8" t="s">
        <v>42</v>
      </c>
      <c r="C112" s="10" t="s">
        <v>67</v>
      </c>
      <c r="D112" s="24" t="s">
        <v>37</v>
      </c>
      <c r="E112" s="35">
        <v>8.2</v>
      </c>
      <c r="F112" s="35"/>
      <c r="G112" s="35">
        <f t="shared" si="3"/>
        <v>0</v>
      </c>
    </row>
    <row r="113" spans="2:7" ht="150">
      <c r="B113" s="8" t="s">
        <v>43</v>
      </c>
      <c r="C113" s="10" t="s">
        <v>68</v>
      </c>
      <c r="D113" s="24" t="s">
        <v>37</v>
      </c>
      <c r="E113" s="35">
        <v>915.2</v>
      </c>
      <c r="F113" s="35"/>
      <c r="G113" s="35">
        <f t="shared" si="3"/>
        <v>0</v>
      </c>
    </row>
    <row r="114" spans="2:7" ht="15">
      <c r="B114" s="8"/>
      <c r="C114" s="18" t="s">
        <v>115</v>
      </c>
      <c r="D114" s="5"/>
      <c r="E114" s="30"/>
      <c r="F114" s="30"/>
      <c r="G114" s="30">
        <f>SUM(G108:G113)</f>
        <v>0</v>
      </c>
    </row>
    <row r="115" spans="2:7" ht="15">
      <c r="B115" s="8"/>
      <c r="C115" s="10"/>
      <c r="D115" s="24"/>
      <c r="E115" s="35"/>
      <c r="F115" s="35"/>
      <c r="G115" s="35"/>
    </row>
    <row r="116" spans="2:7" ht="15">
      <c r="B116" s="33" t="s">
        <v>50</v>
      </c>
      <c r="C116" s="38" t="s">
        <v>7</v>
      </c>
      <c r="D116" s="24"/>
      <c r="E116" s="35"/>
      <c r="F116" s="35"/>
      <c r="G116" s="35"/>
    </row>
    <row r="117" spans="2:7" ht="120">
      <c r="B117" s="8" t="s">
        <v>22</v>
      </c>
      <c r="C117" s="10" t="s">
        <v>69</v>
      </c>
      <c r="D117" s="24"/>
      <c r="E117" s="35"/>
      <c r="F117" s="35"/>
      <c r="G117" s="35"/>
    </row>
    <row r="118" spans="2:7" ht="17.25">
      <c r="B118" s="8"/>
      <c r="C118" s="18" t="s">
        <v>117</v>
      </c>
      <c r="D118" s="5" t="s">
        <v>212</v>
      </c>
      <c r="E118" s="30">
        <v>1909.6</v>
      </c>
      <c r="F118" s="30"/>
      <c r="G118" s="30">
        <f>+E118*F118</f>
        <v>0</v>
      </c>
    </row>
    <row r="119" spans="2:7" ht="15">
      <c r="B119" s="8"/>
      <c r="C119" s="10"/>
      <c r="D119" s="24"/>
      <c r="E119" s="35"/>
      <c r="F119" s="35"/>
      <c r="G119" s="35"/>
    </row>
    <row r="120" spans="2:7" ht="15">
      <c r="B120" s="33" t="s">
        <v>51</v>
      </c>
      <c r="C120" s="18" t="s">
        <v>8</v>
      </c>
      <c r="D120" s="24"/>
      <c r="E120" s="35"/>
      <c r="F120" s="35"/>
      <c r="G120" s="35"/>
    </row>
    <row r="121" spans="2:7" ht="45">
      <c r="B121" s="8" t="s">
        <v>23</v>
      </c>
      <c r="C121" s="10" t="s">
        <v>9</v>
      </c>
      <c r="D121" s="24" t="s">
        <v>13</v>
      </c>
      <c r="E121" s="35">
        <v>3</v>
      </c>
      <c r="F121" s="35"/>
      <c r="G121" s="35">
        <f>+E121*F121</f>
        <v>0</v>
      </c>
    </row>
    <row r="122" spans="2:7" ht="195">
      <c r="B122" s="8" t="s">
        <v>34</v>
      </c>
      <c r="C122" s="10" t="s">
        <v>70</v>
      </c>
      <c r="D122" s="24" t="s">
        <v>37</v>
      </c>
      <c r="E122" s="35">
        <v>2.63</v>
      </c>
      <c r="F122" s="35"/>
      <c r="G122" s="35">
        <f>+E122*F122</f>
        <v>0</v>
      </c>
    </row>
    <row r="123" spans="2:7" ht="195">
      <c r="B123" s="8" t="s">
        <v>35</v>
      </c>
      <c r="C123" s="10" t="s">
        <v>152</v>
      </c>
      <c r="D123" s="24" t="s">
        <v>13</v>
      </c>
      <c r="E123" s="35">
        <v>4.21</v>
      </c>
      <c r="F123" s="35"/>
      <c r="G123" s="35">
        <f>+E123*F123</f>
        <v>0</v>
      </c>
    </row>
    <row r="124" spans="2:7" ht="15">
      <c r="B124" s="8"/>
      <c r="C124" s="18" t="s">
        <v>121</v>
      </c>
      <c r="D124" s="5"/>
      <c r="E124" s="30"/>
      <c r="F124" s="30"/>
      <c r="G124" s="30">
        <f>SUM(G121:G123)</f>
        <v>0</v>
      </c>
    </row>
    <row r="125" spans="2:7" ht="15">
      <c r="B125" s="8"/>
      <c r="C125" s="10"/>
      <c r="D125" s="24"/>
      <c r="E125" s="35"/>
      <c r="F125" s="35"/>
      <c r="G125" s="35"/>
    </row>
    <row r="126" spans="2:7" ht="15">
      <c r="B126" s="33" t="s">
        <v>52</v>
      </c>
      <c r="C126" s="18" t="s">
        <v>10</v>
      </c>
      <c r="D126" s="24"/>
      <c r="E126" s="35"/>
      <c r="F126" s="35"/>
      <c r="G126" s="35"/>
    </row>
    <row r="127" spans="2:7" ht="60">
      <c r="B127" s="8" t="s">
        <v>24</v>
      </c>
      <c r="C127" s="10" t="s">
        <v>210</v>
      </c>
      <c r="D127" s="24"/>
      <c r="E127" s="35"/>
      <c r="F127" s="35"/>
      <c r="G127" s="35"/>
    </row>
    <row r="128" spans="2:7" ht="15">
      <c r="B128" s="9"/>
      <c r="C128" s="10" t="s">
        <v>72</v>
      </c>
      <c r="D128" s="24" t="s">
        <v>29</v>
      </c>
      <c r="E128" s="35">
        <v>20</v>
      </c>
      <c r="F128" s="35"/>
      <c r="G128" s="35">
        <f>+E128*F128</f>
        <v>0</v>
      </c>
    </row>
    <row r="129" spans="2:7" ht="15">
      <c r="B129" s="8"/>
      <c r="C129" s="10" t="s">
        <v>73</v>
      </c>
      <c r="D129" s="24" t="s">
        <v>29</v>
      </c>
      <c r="E129" s="35">
        <v>587</v>
      </c>
      <c r="F129" s="35"/>
      <c r="G129" s="35">
        <f>+E129*F129</f>
        <v>0</v>
      </c>
    </row>
    <row r="130" spans="2:7" ht="75">
      <c r="B130" s="8" t="s">
        <v>57</v>
      </c>
      <c r="C130" s="10" t="s">
        <v>71</v>
      </c>
      <c r="D130" s="24"/>
      <c r="E130" s="35"/>
      <c r="F130" s="35"/>
      <c r="G130" s="35"/>
    </row>
    <row r="131" spans="2:7" ht="30">
      <c r="B131" s="8"/>
      <c r="C131" s="10" t="s">
        <v>211</v>
      </c>
      <c r="D131" s="24" t="s">
        <v>29</v>
      </c>
      <c r="E131" s="35">
        <v>8</v>
      </c>
      <c r="F131" s="35"/>
      <c r="G131" s="35">
        <f>+E131*F131</f>
        <v>0</v>
      </c>
    </row>
    <row r="132" spans="2:7" ht="45">
      <c r="B132" s="8" t="s">
        <v>59</v>
      </c>
      <c r="C132" s="10" t="s">
        <v>75</v>
      </c>
      <c r="D132" s="24" t="s">
        <v>13</v>
      </c>
      <c r="E132" s="35">
        <v>10</v>
      </c>
      <c r="F132" s="35"/>
      <c r="G132" s="35">
        <f>+E132*F132</f>
        <v>0</v>
      </c>
    </row>
    <row r="133" spans="2:7" ht="15">
      <c r="B133" s="8"/>
      <c r="C133" s="18" t="s">
        <v>58</v>
      </c>
      <c r="D133" s="5"/>
      <c r="E133" s="30"/>
      <c r="F133" s="30"/>
      <c r="G133" s="30">
        <f>SUM(G128:G132)</f>
        <v>0</v>
      </c>
    </row>
    <row r="134" spans="2:7" ht="15">
      <c r="B134" s="8"/>
      <c r="C134" s="10"/>
      <c r="D134" s="24"/>
      <c r="E134" s="35"/>
      <c r="F134" s="35"/>
      <c r="G134" s="35"/>
    </row>
    <row r="135" spans="2:7" ht="15">
      <c r="B135" s="8"/>
      <c r="C135" s="10"/>
      <c r="D135" s="24"/>
      <c r="E135" s="35"/>
      <c r="F135" s="35"/>
      <c r="G135" s="35"/>
    </row>
    <row r="136" spans="2:7" ht="15">
      <c r="B136" s="8"/>
      <c r="C136" s="10"/>
      <c r="D136" s="24"/>
      <c r="E136" s="35"/>
      <c r="F136" s="35"/>
      <c r="G136" s="35"/>
    </row>
    <row r="137" spans="2:7" ht="15">
      <c r="B137" s="8"/>
      <c r="C137" s="18" t="s">
        <v>60</v>
      </c>
      <c r="D137" s="24"/>
      <c r="E137" s="35"/>
      <c r="F137" s="35"/>
      <c r="G137" s="35"/>
    </row>
    <row r="138" spans="2:7" ht="15">
      <c r="B138" s="8"/>
      <c r="C138" s="18" t="s">
        <v>106</v>
      </c>
      <c r="D138" s="24"/>
      <c r="E138" s="35"/>
      <c r="F138" s="35"/>
      <c r="G138" s="35"/>
    </row>
    <row r="139" spans="2:7" ht="15">
      <c r="B139" s="8" t="s">
        <v>48</v>
      </c>
      <c r="C139" s="10" t="str">
        <f>+C101</f>
        <v>GEODETSKI RADOVI</v>
      </c>
      <c r="D139" s="24"/>
      <c r="E139" s="35"/>
      <c r="F139" s="35"/>
      <c r="G139" s="35">
        <f>+G104</f>
        <v>0</v>
      </c>
    </row>
    <row r="140" spans="2:7" ht="15">
      <c r="B140" s="8" t="s">
        <v>49</v>
      </c>
      <c r="C140" s="10" t="str">
        <f>+C106</f>
        <v>ZEMLJANI RADOVI</v>
      </c>
      <c r="D140" s="24"/>
      <c r="E140" s="35"/>
      <c r="F140" s="35"/>
      <c r="G140" s="35">
        <f>+G114</f>
        <v>0</v>
      </c>
    </row>
    <row r="141" spans="2:7" ht="15">
      <c r="B141" s="8" t="s">
        <v>50</v>
      </c>
      <c r="C141" s="10" t="str">
        <f>+C116</f>
        <v>TESARSKI RADOVI</v>
      </c>
      <c r="D141" s="24"/>
      <c r="E141" s="35"/>
      <c r="F141" s="35"/>
      <c r="G141" s="35">
        <f>+G118</f>
        <v>0</v>
      </c>
    </row>
    <row r="142" spans="2:7" ht="15">
      <c r="B142" s="8" t="s">
        <v>51</v>
      </c>
      <c r="C142" s="10" t="str">
        <f>+C120</f>
        <v>BETONSKI RADOVI</v>
      </c>
      <c r="D142" s="24"/>
      <c r="E142" s="35"/>
      <c r="F142" s="35"/>
      <c r="G142" s="35">
        <f>+G124</f>
        <v>0</v>
      </c>
    </row>
    <row r="143" spans="2:7" ht="15">
      <c r="B143" s="8" t="s">
        <v>52</v>
      </c>
      <c r="C143" s="10" t="str">
        <f>+C126</f>
        <v>INSTALATERSKI I MONTAŽERSKI RADOVI</v>
      </c>
      <c r="D143" s="24"/>
      <c r="E143" s="35"/>
      <c r="F143" s="35"/>
      <c r="G143" s="35">
        <f>+G133</f>
        <v>0</v>
      </c>
    </row>
    <row r="144" spans="2:7" ht="15">
      <c r="B144" s="8"/>
      <c r="C144" s="18" t="s">
        <v>74</v>
      </c>
      <c r="D144" s="5"/>
      <c r="E144" s="30"/>
      <c r="F144" s="30"/>
      <c r="G144" s="30">
        <f>SUM(G139:G143)</f>
        <v>0</v>
      </c>
    </row>
    <row r="147" spans="2:7" ht="15.75">
      <c r="B147" s="3" t="s">
        <v>76</v>
      </c>
      <c r="C147" s="1"/>
      <c r="F147" s="4"/>
      <c r="G147" s="4"/>
    </row>
    <row r="148" spans="3:7" ht="15">
      <c r="C148" s="1"/>
      <c r="F148" s="4"/>
      <c r="G148" s="4"/>
    </row>
    <row r="149" spans="2:7" ht="45">
      <c r="B149" s="5" t="s">
        <v>2</v>
      </c>
      <c r="C149" s="5" t="s">
        <v>3</v>
      </c>
      <c r="D149" s="6" t="s">
        <v>55</v>
      </c>
      <c r="E149" s="30" t="s">
        <v>1</v>
      </c>
      <c r="F149" s="7" t="s">
        <v>56</v>
      </c>
      <c r="G149" s="7" t="s">
        <v>4</v>
      </c>
    </row>
    <row r="150" spans="2:7" ht="15">
      <c r="B150" s="9"/>
      <c r="C150" s="9"/>
      <c r="D150" s="9"/>
      <c r="E150" s="9"/>
      <c r="F150" s="32"/>
      <c r="G150" s="32"/>
    </row>
    <row r="151" spans="2:7" ht="30">
      <c r="B151" s="33">
        <v>1</v>
      </c>
      <c r="C151" s="18" t="s">
        <v>77</v>
      </c>
      <c r="D151" s="24"/>
      <c r="E151" s="24"/>
      <c r="F151" s="32"/>
      <c r="G151" s="32"/>
    </row>
    <row r="152" spans="2:7" ht="45">
      <c r="B152" s="8" t="s">
        <v>19</v>
      </c>
      <c r="C152" s="10" t="s">
        <v>90</v>
      </c>
      <c r="D152" s="24" t="s">
        <v>40</v>
      </c>
      <c r="E152" s="24">
        <v>1</v>
      </c>
      <c r="F152" s="32"/>
      <c r="G152" s="32">
        <f>+E152*F152</f>
        <v>0</v>
      </c>
    </row>
    <row r="153" spans="2:7" ht="75">
      <c r="B153" s="8" t="s">
        <v>20</v>
      </c>
      <c r="C153" s="10" t="s">
        <v>153</v>
      </c>
      <c r="D153" s="24" t="s">
        <v>40</v>
      </c>
      <c r="E153" s="24">
        <v>1</v>
      </c>
      <c r="F153" s="32"/>
      <c r="G153" s="32">
        <f>+E153*F153</f>
        <v>0</v>
      </c>
    </row>
    <row r="154" spans="2:7" ht="30">
      <c r="B154" s="8"/>
      <c r="C154" s="18" t="s">
        <v>78</v>
      </c>
      <c r="D154" s="24"/>
      <c r="E154" s="24"/>
      <c r="F154" s="32"/>
      <c r="G154" s="20">
        <f>SUM(G152:G153)</f>
        <v>0</v>
      </c>
    </row>
    <row r="155" spans="2:7" ht="15">
      <c r="B155" s="8"/>
      <c r="C155" s="9"/>
      <c r="D155" s="24"/>
      <c r="E155" s="24"/>
      <c r="F155" s="32"/>
      <c r="G155" s="32"/>
    </row>
    <row r="156" spans="2:7" ht="15">
      <c r="B156" s="33" t="s">
        <v>49</v>
      </c>
      <c r="C156" s="19" t="s">
        <v>103</v>
      </c>
      <c r="D156" s="24"/>
      <c r="E156" s="24"/>
      <c r="F156" s="32"/>
      <c r="G156" s="32"/>
    </row>
    <row r="157" spans="2:7" ht="45">
      <c r="B157" s="8" t="s">
        <v>21</v>
      </c>
      <c r="C157" s="10" t="s">
        <v>154</v>
      </c>
      <c r="D157" s="24" t="s">
        <v>29</v>
      </c>
      <c r="E157" s="24">
        <v>6</v>
      </c>
      <c r="F157" s="32"/>
      <c r="G157" s="32">
        <f>+E157*F157</f>
        <v>0</v>
      </c>
    </row>
    <row r="158" spans="2:7" ht="75">
      <c r="B158" s="8" t="s">
        <v>41</v>
      </c>
      <c r="C158" s="10" t="s">
        <v>155</v>
      </c>
      <c r="D158" s="24" t="s">
        <v>29</v>
      </c>
      <c r="E158" s="24">
        <v>126</v>
      </c>
      <c r="F158" s="32"/>
      <c r="G158" s="32">
        <f>+E158*F158</f>
        <v>0</v>
      </c>
    </row>
    <row r="159" spans="2:7" ht="60">
      <c r="B159" s="8" t="s">
        <v>42</v>
      </c>
      <c r="C159" s="10" t="s">
        <v>156</v>
      </c>
      <c r="D159" s="24" t="s">
        <v>29</v>
      </c>
      <c r="E159" s="24">
        <v>140</v>
      </c>
      <c r="F159" s="32"/>
      <c r="G159" s="32">
        <f>+E159*F159</f>
        <v>0</v>
      </c>
    </row>
    <row r="160" spans="2:7" ht="30">
      <c r="B160" s="8" t="s">
        <v>43</v>
      </c>
      <c r="C160" s="10" t="s">
        <v>79</v>
      </c>
      <c r="D160" s="24"/>
      <c r="E160" s="24"/>
      <c r="F160" s="32"/>
      <c r="G160" s="32"/>
    </row>
    <row r="161" spans="2:7" ht="30">
      <c r="B161" s="8" t="s">
        <v>80</v>
      </c>
      <c r="C161" s="10" t="s">
        <v>157</v>
      </c>
      <c r="D161" s="24" t="s">
        <v>29</v>
      </c>
      <c r="E161" s="24">
        <v>5</v>
      </c>
      <c r="F161" s="32"/>
      <c r="G161" s="32">
        <f aca="true" t="shared" si="4" ref="G161:G167">+E161*F161</f>
        <v>0</v>
      </c>
    </row>
    <row r="162" spans="2:7" ht="60">
      <c r="B162" s="8" t="s">
        <v>163</v>
      </c>
      <c r="C162" s="10" t="s">
        <v>158</v>
      </c>
      <c r="D162" s="24" t="s">
        <v>29</v>
      </c>
      <c r="E162" s="24">
        <v>13</v>
      </c>
      <c r="F162" s="32"/>
      <c r="G162" s="32">
        <f t="shared" si="4"/>
        <v>0</v>
      </c>
    </row>
    <row r="163" spans="2:7" ht="60">
      <c r="B163" s="8" t="s">
        <v>164</v>
      </c>
      <c r="C163" s="10" t="s">
        <v>159</v>
      </c>
      <c r="D163" s="24" t="s">
        <v>29</v>
      </c>
      <c r="E163" s="24">
        <v>71.5</v>
      </c>
      <c r="F163" s="32"/>
      <c r="G163" s="32">
        <f t="shared" si="4"/>
        <v>0</v>
      </c>
    </row>
    <row r="164" spans="2:7" ht="45">
      <c r="B164" s="8" t="s">
        <v>165</v>
      </c>
      <c r="C164" s="10" t="s">
        <v>161</v>
      </c>
      <c r="D164" s="24" t="s">
        <v>13</v>
      </c>
      <c r="E164" s="24">
        <v>1</v>
      </c>
      <c r="F164" s="32"/>
      <c r="G164" s="32">
        <f t="shared" si="4"/>
        <v>0</v>
      </c>
    </row>
    <row r="165" spans="2:7" ht="60">
      <c r="B165" s="8" t="s">
        <v>166</v>
      </c>
      <c r="C165" s="10" t="s">
        <v>160</v>
      </c>
      <c r="D165" s="24" t="s">
        <v>29</v>
      </c>
      <c r="E165" s="24">
        <v>40.5</v>
      </c>
      <c r="F165" s="32"/>
      <c r="G165" s="32">
        <f t="shared" si="4"/>
        <v>0</v>
      </c>
    </row>
    <row r="166" spans="2:7" ht="45">
      <c r="B166" s="8" t="s">
        <v>167</v>
      </c>
      <c r="C166" s="10" t="s">
        <v>162</v>
      </c>
      <c r="D166" s="24" t="s">
        <v>13</v>
      </c>
      <c r="E166" s="24">
        <v>5</v>
      </c>
      <c r="F166" s="32"/>
      <c r="G166" s="32">
        <f t="shared" si="4"/>
        <v>0</v>
      </c>
    </row>
    <row r="167" spans="2:7" ht="90">
      <c r="B167" s="8" t="s">
        <v>44</v>
      </c>
      <c r="C167" s="10" t="s">
        <v>168</v>
      </c>
      <c r="D167" s="24" t="s">
        <v>29</v>
      </c>
      <c r="E167" s="24">
        <v>25</v>
      </c>
      <c r="F167" s="32"/>
      <c r="G167" s="32">
        <f t="shared" si="4"/>
        <v>0</v>
      </c>
    </row>
    <row r="168" spans="2:7" ht="15">
      <c r="B168" s="8" t="s">
        <v>82</v>
      </c>
      <c r="C168" s="10" t="s">
        <v>81</v>
      </c>
      <c r="D168" s="24"/>
      <c r="E168" s="24"/>
      <c r="F168" s="32"/>
      <c r="G168" s="32"/>
    </row>
    <row r="169" spans="2:7" ht="75">
      <c r="B169" s="8" t="s">
        <v>170</v>
      </c>
      <c r="C169" s="10" t="s">
        <v>169</v>
      </c>
      <c r="D169" s="24" t="s">
        <v>29</v>
      </c>
      <c r="E169" s="24">
        <v>8</v>
      </c>
      <c r="F169" s="32"/>
      <c r="G169" s="32">
        <f aca="true" t="shared" si="5" ref="G169:G176">+E169*F169</f>
        <v>0</v>
      </c>
    </row>
    <row r="170" spans="2:7" ht="60">
      <c r="B170" s="8" t="s">
        <v>171</v>
      </c>
      <c r="C170" s="10" t="s">
        <v>172</v>
      </c>
      <c r="D170" s="24" t="s">
        <v>29</v>
      </c>
      <c r="E170" s="24">
        <v>99</v>
      </c>
      <c r="F170" s="32"/>
      <c r="G170" s="32">
        <f t="shared" si="5"/>
        <v>0</v>
      </c>
    </row>
    <row r="171" spans="2:7" ht="75">
      <c r="B171" s="8" t="s">
        <v>84</v>
      </c>
      <c r="C171" s="10" t="s">
        <v>173</v>
      </c>
      <c r="D171" s="24" t="s">
        <v>91</v>
      </c>
      <c r="E171" s="24">
        <v>24</v>
      </c>
      <c r="F171" s="32"/>
      <c r="G171" s="32">
        <f t="shared" si="5"/>
        <v>0</v>
      </c>
    </row>
    <row r="172" spans="2:7" ht="75">
      <c r="B172" s="8" t="s">
        <v>85</v>
      </c>
      <c r="C172" s="10" t="s">
        <v>174</v>
      </c>
      <c r="D172" s="24" t="s">
        <v>91</v>
      </c>
      <c r="E172" s="24">
        <v>48</v>
      </c>
      <c r="F172" s="32"/>
      <c r="G172" s="32">
        <f t="shared" si="5"/>
        <v>0</v>
      </c>
    </row>
    <row r="173" spans="2:7" ht="45">
      <c r="B173" s="8" t="s">
        <v>86</v>
      </c>
      <c r="C173" s="10" t="s">
        <v>175</v>
      </c>
      <c r="D173" s="24" t="s">
        <v>29</v>
      </c>
      <c r="E173" s="24">
        <v>130</v>
      </c>
      <c r="F173" s="32"/>
      <c r="G173" s="32">
        <f t="shared" si="5"/>
        <v>0</v>
      </c>
    </row>
    <row r="174" spans="2:7" ht="30">
      <c r="B174" s="8" t="s">
        <v>87</v>
      </c>
      <c r="C174" s="10" t="s">
        <v>176</v>
      </c>
      <c r="D174" s="24" t="s">
        <v>13</v>
      </c>
      <c r="E174" s="24">
        <v>1</v>
      </c>
      <c r="F174" s="32"/>
      <c r="G174" s="32">
        <f t="shared" si="5"/>
        <v>0</v>
      </c>
    </row>
    <row r="175" spans="2:7" ht="45">
      <c r="B175" s="8" t="s">
        <v>88</v>
      </c>
      <c r="C175" s="10" t="s">
        <v>177</v>
      </c>
      <c r="D175" s="24" t="s">
        <v>13</v>
      </c>
      <c r="E175" s="24">
        <v>1</v>
      </c>
      <c r="F175" s="32"/>
      <c r="G175" s="32">
        <f t="shared" si="5"/>
        <v>0</v>
      </c>
    </row>
    <row r="176" spans="2:7" ht="45">
      <c r="B176" s="8" t="s">
        <v>89</v>
      </c>
      <c r="C176" s="10" t="s">
        <v>178</v>
      </c>
      <c r="D176" s="24" t="s">
        <v>13</v>
      </c>
      <c r="E176" s="24">
        <v>1</v>
      </c>
      <c r="F176" s="32"/>
      <c r="G176" s="32">
        <f t="shared" si="5"/>
        <v>0</v>
      </c>
    </row>
    <row r="177" spans="2:7" ht="15">
      <c r="B177" s="8"/>
      <c r="C177" s="18" t="s">
        <v>83</v>
      </c>
      <c r="D177" s="24"/>
      <c r="E177" s="24"/>
      <c r="F177" s="32"/>
      <c r="G177" s="20">
        <f>SUM(G157:G176)</f>
        <v>0</v>
      </c>
    </row>
    <row r="178" spans="2:7" ht="15">
      <c r="B178" s="8"/>
      <c r="C178" s="9"/>
      <c r="D178" s="24"/>
      <c r="E178" s="24"/>
      <c r="F178" s="32"/>
      <c r="G178" s="32"/>
    </row>
    <row r="179" spans="2:7" ht="15">
      <c r="B179" s="8"/>
      <c r="C179" s="9"/>
      <c r="D179" s="24"/>
      <c r="E179" s="24"/>
      <c r="F179" s="32"/>
      <c r="G179" s="32"/>
    </row>
    <row r="180" spans="2:7" ht="15">
      <c r="B180" s="33" t="s">
        <v>50</v>
      </c>
      <c r="C180" s="19" t="s">
        <v>192</v>
      </c>
      <c r="D180" s="24"/>
      <c r="E180" s="24"/>
      <c r="F180" s="32"/>
      <c r="G180" s="32"/>
    </row>
    <row r="181" spans="2:7" ht="45">
      <c r="B181" s="8" t="s">
        <v>22</v>
      </c>
      <c r="C181" s="10" t="s">
        <v>179</v>
      </c>
      <c r="D181" s="24" t="s">
        <v>29</v>
      </c>
      <c r="E181" s="24">
        <v>6</v>
      </c>
      <c r="F181" s="32"/>
      <c r="G181" s="32">
        <f>+E181*F181</f>
        <v>0</v>
      </c>
    </row>
    <row r="182" spans="2:7" ht="75">
      <c r="B182" s="8" t="s">
        <v>101</v>
      </c>
      <c r="C182" s="10" t="s">
        <v>180</v>
      </c>
      <c r="D182" s="24" t="s">
        <v>29</v>
      </c>
      <c r="E182" s="24">
        <v>76</v>
      </c>
      <c r="F182" s="32"/>
      <c r="G182" s="32">
        <f>+E182*F182</f>
        <v>0</v>
      </c>
    </row>
    <row r="183" spans="2:7" ht="30">
      <c r="B183" s="8" t="s">
        <v>102</v>
      </c>
      <c r="C183" s="10" t="s">
        <v>79</v>
      </c>
      <c r="D183" s="24"/>
      <c r="E183" s="24"/>
      <c r="F183" s="32"/>
      <c r="G183" s="32"/>
    </row>
    <row r="184" spans="2:7" ht="30">
      <c r="B184" s="8" t="s">
        <v>193</v>
      </c>
      <c r="C184" s="10" t="s">
        <v>181</v>
      </c>
      <c r="D184" s="24" t="s">
        <v>29</v>
      </c>
      <c r="E184" s="24">
        <v>5</v>
      </c>
      <c r="F184" s="32"/>
      <c r="G184" s="32">
        <f aca="true" t="shared" si="6" ref="G184:G190">+E184*F184</f>
        <v>0</v>
      </c>
    </row>
    <row r="185" spans="2:7" ht="60">
      <c r="B185" s="8" t="s">
        <v>194</v>
      </c>
      <c r="C185" s="10" t="s">
        <v>182</v>
      </c>
      <c r="D185" s="24" t="s">
        <v>29</v>
      </c>
      <c r="E185" s="24">
        <v>12.5</v>
      </c>
      <c r="F185" s="32"/>
      <c r="G185" s="32">
        <f t="shared" si="6"/>
        <v>0</v>
      </c>
    </row>
    <row r="186" spans="2:7" ht="60">
      <c r="B186" s="8" t="s">
        <v>195</v>
      </c>
      <c r="C186" s="10" t="s">
        <v>183</v>
      </c>
      <c r="D186" s="24" t="s">
        <v>29</v>
      </c>
      <c r="E186" s="24">
        <v>22</v>
      </c>
      <c r="F186" s="32"/>
      <c r="G186" s="32">
        <f t="shared" si="6"/>
        <v>0</v>
      </c>
    </row>
    <row r="187" spans="2:7" ht="45">
      <c r="B187" s="8" t="s">
        <v>196</v>
      </c>
      <c r="C187" s="10" t="s">
        <v>184</v>
      </c>
      <c r="D187" s="24" t="s">
        <v>13</v>
      </c>
      <c r="E187" s="24">
        <v>1</v>
      </c>
      <c r="F187" s="32"/>
      <c r="G187" s="32">
        <f t="shared" si="6"/>
        <v>0</v>
      </c>
    </row>
    <row r="188" spans="2:7" ht="60">
      <c r="B188" s="8" t="s">
        <v>197</v>
      </c>
      <c r="C188" s="10" t="s">
        <v>185</v>
      </c>
      <c r="D188" s="24" t="s">
        <v>29</v>
      </c>
      <c r="E188" s="24">
        <v>40.5</v>
      </c>
      <c r="F188" s="32"/>
      <c r="G188" s="32">
        <f t="shared" si="6"/>
        <v>0</v>
      </c>
    </row>
    <row r="189" spans="2:7" ht="33" customHeight="1">
      <c r="B189" s="8" t="s">
        <v>198</v>
      </c>
      <c r="C189" s="10" t="s">
        <v>186</v>
      </c>
      <c r="D189" s="24" t="s">
        <v>13</v>
      </c>
      <c r="E189" s="24">
        <v>4</v>
      </c>
      <c r="F189" s="32"/>
      <c r="G189" s="32">
        <f t="shared" si="6"/>
        <v>0</v>
      </c>
    </row>
    <row r="190" spans="2:7" ht="75">
      <c r="B190" s="8" t="s">
        <v>100</v>
      </c>
      <c r="C190" s="10" t="s">
        <v>187</v>
      </c>
      <c r="D190" s="24" t="s">
        <v>29</v>
      </c>
      <c r="E190" s="24">
        <v>24.5</v>
      </c>
      <c r="F190" s="32"/>
      <c r="G190" s="32">
        <f t="shared" si="6"/>
        <v>0</v>
      </c>
    </row>
    <row r="191" spans="2:7" ht="15">
      <c r="B191" s="8" t="s">
        <v>92</v>
      </c>
      <c r="C191" s="10" t="s">
        <v>81</v>
      </c>
      <c r="D191" s="24"/>
      <c r="E191" s="24"/>
      <c r="F191" s="32"/>
      <c r="G191" s="32"/>
    </row>
    <row r="192" spans="2:7" ht="60">
      <c r="B192" s="8" t="s">
        <v>199</v>
      </c>
      <c r="C192" s="10" t="s">
        <v>188</v>
      </c>
      <c r="D192" s="24" t="s">
        <v>29</v>
      </c>
      <c r="E192" s="24">
        <v>8</v>
      </c>
      <c r="F192" s="32"/>
      <c r="G192" s="32">
        <f aca="true" t="shared" si="7" ref="G192:G199">+E192*F192</f>
        <v>0</v>
      </c>
    </row>
    <row r="193" spans="2:7" ht="60">
      <c r="B193" s="8" t="s">
        <v>200</v>
      </c>
      <c r="C193" s="10" t="s">
        <v>189</v>
      </c>
      <c r="D193" s="24" t="s">
        <v>29</v>
      </c>
      <c r="E193" s="24">
        <v>49</v>
      </c>
      <c r="F193" s="32"/>
      <c r="G193" s="32">
        <f t="shared" si="7"/>
        <v>0</v>
      </c>
    </row>
    <row r="194" spans="2:7" ht="75">
      <c r="B194" s="8" t="s">
        <v>93</v>
      </c>
      <c r="C194" s="10" t="s">
        <v>190</v>
      </c>
      <c r="D194" s="24" t="s">
        <v>91</v>
      </c>
      <c r="E194" s="24">
        <v>24</v>
      </c>
      <c r="F194" s="32"/>
      <c r="G194" s="32">
        <f t="shared" si="7"/>
        <v>0</v>
      </c>
    </row>
    <row r="195" spans="2:7" ht="75">
      <c r="B195" s="8" t="s">
        <v>94</v>
      </c>
      <c r="C195" s="10" t="s">
        <v>174</v>
      </c>
      <c r="D195" s="24" t="s">
        <v>91</v>
      </c>
      <c r="E195" s="24">
        <v>48</v>
      </c>
      <c r="F195" s="32"/>
      <c r="G195" s="32">
        <f t="shared" si="7"/>
        <v>0</v>
      </c>
    </row>
    <row r="196" spans="2:7" ht="45">
      <c r="B196" s="8" t="s">
        <v>95</v>
      </c>
      <c r="C196" s="10" t="s">
        <v>175</v>
      </c>
      <c r="D196" s="24" t="s">
        <v>29</v>
      </c>
      <c r="E196" s="24">
        <v>80</v>
      </c>
      <c r="F196" s="32"/>
      <c r="G196" s="32">
        <f t="shared" si="7"/>
        <v>0</v>
      </c>
    </row>
    <row r="197" spans="2:7" ht="30">
      <c r="B197" s="8" t="s">
        <v>98</v>
      </c>
      <c r="C197" s="10" t="s">
        <v>191</v>
      </c>
      <c r="D197" s="24" t="s">
        <v>13</v>
      </c>
      <c r="E197" s="24">
        <v>1</v>
      </c>
      <c r="F197" s="32"/>
      <c r="G197" s="32">
        <f t="shared" si="7"/>
        <v>0</v>
      </c>
    </row>
    <row r="198" spans="2:7" ht="45">
      <c r="B198" s="8" t="s">
        <v>97</v>
      </c>
      <c r="C198" s="10" t="s">
        <v>177</v>
      </c>
      <c r="D198" s="24" t="s">
        <v>13</v>
      </c>
      <c r="E198" s="24">
        <v>1</v>
      </c>
      <c r="F198" s="32"/>
      <c r="G198" s="32">
        <f t="shared" si="7"/>
        <v>0</v>
      </c>
    </row>
    <row r="199" spans="2:7" ht="45">
      <c r="B199" s="8" t="s">
        <v>96</v>
      </c>
      <c r="C199" s="10" t="s">
        <v>178</v>
      </c>
      <c r="D199" s="24" t="s">
        <v>13</v>
      </c>
      <c r="E199" s="24">
        <v>1</v>
      </c>
      <c r="F199" s="32"/>
      <c r="G199" s="32">
        <f t="shared" si="7"/>
        <v>0</v>
      </c>
    </row>
    <row r="200" spans="2:7" ht="15">
      <c r="B200" s="8"/>
      <c r="C200" s="18" t="s">
        <v>99</v>
      </c>
      <c r="D200" s="19"/>
      <c r="E200" s="19"/>
      <c r="F200" s="20"/>
      <c r="G200" s="20">
        <f>SUM(G181:G199)</f>
        <v>0</v>
      </c>
    </row>
    <row r="201" spans="2:7" ht="15">
      <c r="B201" s="8"/>
      <c r="C201" s="9"/>
      <c r="D201" s="9"/>
      <c r="E201" s="9"/>
      <c r="F201" s="32"/>
      <c r="G201" s="32"/>
    </row>
    <row r="202" spans="2:7" ht="15">
      <c r="B202" s="8"/>
      <c r="C202" s="18" t="s">
        <v>60</v>
      </c>
      <c r="D202" s="9"/>
      <c r="E202" s="9"/>
      <c r="F202" s="32"/>
      <c r="G202" s="32"/>
    </row>
    <row r="203" spans="2:7" ht="15">
      <c r="B203" s="8"/>
      <c r="C203" s="18" t="s">
        <v>107</v>
      </c>
      <c r="D203" s="9"/>
      <c r="E203" s="9"/>
      <c r="F203" s="32"/>
      <c r="G203" s="32"/>
    </row>
    <row r="204" spans="2:7" ht="15">
      <c r="B204" s="8" t="s">
        <v>48</v>
      </c>
      <c r="C204" s="9" t="str">
        <f>+C151</f>
        <v>TROŠKOVI TRANSPORTA I PRIPREMNO-ZAVRŠNIH RADOVA</v>
      </c>
      <c r="D204" s="9"/>
      <c r="E204" s="9"/>
      <c r="F204" s="32"/>
      <c r="G204" s="32">
        <f>+G154</f>
        <v>0</v>
      </c>
    </row>
    <row r="205" spans="2:7" ht="15">
      <c r="B205" s="8" t="s">
        <v>49</v>
      </c>
      <c r="C205" s="9" t="str">
        <f>+C156</f>
        <v>IZRADA BUNARA BS-4/1 DUBINE 130 m</v>
      </c>
      <c r="D205" s="9"/>
      <c r="E205" s="9"/>
      <c r="F205" s="32"/>
      <c r="G205" s="32">
        <f>+G177</f>
        <v>0</v>
      </c>
    </row>
    <row r="206" spans="2:7" ht="15">
      <c r="B206" s="8" t="s">
        <v>50</v>
      </c>
      <c r="C206" s="9" t="str">
        <f>+C180</f>
        <v>IZRADA BUNARA BS-4/2 DUBINE 80 m</v>
      </c>
      <c r="D206" s="9"/>
      <c r="E206" s="9"/>
      <c r="F206" s="32"/>
      <c r="G206" s="32">
        <f>+G200</f>
        <v>0</v>
      </c>
    </row>
    <row r="207" spans="2:7" ht="15">
      <c r="B207" s="8"/>
      <c r="C207" s="19" t="s">
        <v>74</v>
      </c>
      <c r="D207" s="19"/>
      <c r="E207" s="19"/>
      <c r="F207" s="20"/>
      <c r="G207" s="20">
        <f>SUM(G204:G206)</f>
        <v>0</v>
      </c>
    </row>
    <row r="211" spans="2:7" ht="15">
      <c r="B211" s="9"/>
      <c r="C211" s="39" t="s">
        <v>215</v>
      </c>
      <c r="D211" s="40"/>
      <c r="E211" s="40"/>
      <c r="F211" s="41"/>
      <c r="G211" s="9"/>
    </row>
    <row r="212" spans="2:7" ht="15">
      <c r="B212" s="9">
        <v>1</v>
      </c>
      <c r="C212" s="42" t="str">
        <f>+C75</f>
        <v>OPREMANJE BUNARA BS-4/1 I BS-4/2 I IZGRADNJA POVEZNOG CEVOVODA</v>
      </c>
      <c r="D212" s="43"/>
      <c r="E212" s="43"/>
      <c r="F212" s="44"/>
      <c r="G212" s="12">
        <f>+G82</f>
        <v>0</v>
      </c>
    </row>
    <row r="213" spans="2:7" ht="15">
      <c r="B213" s="9">
        <v>2</v>
      </c>
      <c r="C213" s="42" t="str">
        <f>+C94</f>
        <v>UREĐENJE LOKALITETA BUNARA</v>
      </c>
      <c r="D213" s="43"/>
      <c r="E213" s="43"/>
      <c r="F213" s="44"/>
      <c r="G213" s="12">
        <f>+G94</f>
        <v>0</v>
      </c>
    </row>
    <row r="214" spans="2:7" ht="15">
      <c r="B214" s="9">
        <v>3</v>
      </c>
      <c r="C214" s="42" t="str">
        <f>+C138</f>
        <v>PRIKLJUČNI CEVOVOD</v>
      </c>
      <c r="D214" s="43"/>
      <c r="E214" s="43"/>
      <c r="F214" s="44"/>
      <c r="G214" s="12">
        <f>+G144</f>
        <v>0</v>
      </c>
    </row>
    <row r="215" spans="2:7" ht="15.75" thickBot="1">
      <c r="B215" s="50">
        <v>4</v>
      </c>
      <c r="C215" s="51" t="str">
        <f>+C203</f>
        <v>BATERIJE BUNARA BS-4/1 I BS-4/2</v>
      </c>
      <c r="D215" s="52"/>
      <c r="E215" s="52"/>
      <c r="F215" s="53"/>
      <c r="G215" s="54">
        <f>+G207</f>
        <v>0</v>
      </c>
    </row>
    <row r="216" spans="2:7" ht="15.75" thickTop="1">
      <c r="B216" s="45"/>
      <c r="C216" s="46" t="s">
        <v>74</v>
      </c>
      <c r="D216" s="47"/>
      <c r="E216" s="47"/>
      <c r="F216" s="48"/>
      <c r="G216" s="49">
        <f>SUM(G212:G215)</f>
        <v>0</v>
      </c>
    </row>
    <row r="217" spans="2:7" ht="15">
      <c r="B217" s="9"/>
      <c r="C217" s="39" t="s">
        <v>217</v>
      </c>
      <c r="D217" s="40"/>
      <c r="E217" s="40"/>
      <c r="F217" s="41"/>
      <c r="G217" s="21">
        <f>+G216*0.2</f>
        <v>0</v>
      </c>
    </row>
    <row r="218" spans="2:7" ht="15">
      <c r="B218" s="9"/>
      <c r="C218" s="39" t="s">
        <v>218</v>
      </c>
      <c r="D218" s="40"/>
      <c r="E218" s="40"/>
      <c r="F218" s="41"/>
      <c r="G218" s="21">
        <f>+G216+G217</f>
        <v>0</v>
      </c>
    </row>
  </sheetData>
  <sheetProtection/>
  <mergeCells count="8">
    <mergeCell ref="C217:F217"/>
    <mergeCell ref="C218:F218"/>
    <mergeCell ref="C211:F211"/>
    <mergeCell ref="C212:F212"/>
    <mergeCell ref="C213:F213"/>
    <mergeCell ref="C214:F214"/>
    <mergeCell ref="C215:F215"/>
    <mergeCell ref="C216:F21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Vodokanal Projekt</dc:creator>
  <cp:keywords/>
  <dc:description/>
  <cp:lastModifiedBy>Vodokanal Projekt</cp:lastModifiedBy>
  <dcterms:created xsi:type="dcterms:W3CDTF">2016-11-10T06:55:35Z</dcterms:created>
  <dcterms:modified xsi:type="dcterms:W3CDTF">2016-12-19T10:48:56Z</dcterms:modified>
  <cp:category/>
  <cp:version/>
  <cp:contentType/>
  <cp:contentStatus/>
</cp:coreProperties>
</file>